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.kaczmarek\_PRV\ODDZIAL_TERENOWY\RSP\"/>
    </mc:Choice>
  </mc:AlternateContent>
  <bookViews>
    <workbookView xWindow="0" yWindow="0" windowWidth="19635" windowHeight="7335" activeTab="3"/>
  </bookViews>
  <sheets>
    <sheet name="ZK1+ZK2" sheetId="2" r:id="rId1"/>
    <sheet name="ZK3+ZK4" sheetId="3" r:id="rId2"/>
    <sheet name="RH" sheetId="4" r:id="rId3"/>
    <sheet name="RB" sheetId="5" r:id="rId4"/>
  </sheets>
  <definedNames>
    <definedName name="_xlnm.Print_Area" localSheetId="3">'RB'!$A$1:$H$35</definedName>
    <definedName name="_xlnm.Print_Area" localSheetId="2">'RH'!$B$1:$H$35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5" l="1"/>
  <c r="F3" i="5"/>
  <c r="F4" i="5"/>
  <c r="F35" i="5" s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22" i="4"/>
  <c r="F23" i="4"/>
  <c r="F21" i="4"/>
  <c r="F7" i="4"/>
  <c r="F25" i="4"/>
  <c r="F27" i="4"/>
  <c r="F8" i="4"/>
  <c r="F3" i="4"/>
  <c r="F29" i="4"/>
  <c r="F5" i="4"/>
  <c r="F9" i="4"/>
  <c r="F6" i="4"/>
  <c r="F4" i="4"/>
  <c r="F31" i="4"/>
  <c r="F28" i="4"/>
  <c r="F26" i="4"/>
  <c r="F2" i="4"/>
  <c r="F34" i="4"/>
  <c r="F24" i="4"/>
  <c r="F17" i="4"/>
  <c r="F18" i="4"/>
  <c r="F32" i="4"/>
  <c r="F33" i="4"/>
  <c r="F13" i="4"/>
  <c r="F14" i="4"/>
  <c r="F30" i="4"/>
  <c r="F15" i="4"/>
  <c r="F12" i="4"/>
  <c r="F16" i="4"/>
  <c r="F20" i="4"/>
  <c r="F19" i="4"/>
  <c r="F11" i="4"/>
  <c r="F10" i="4"/>
  <c r="F42" i="3"/>
  <c r="F61" i="3"/>
  <c r="F35" i="2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24" i="3" s="1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62" i="3" s="1"/>
  <c r="F41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62" i="2" s="1"/>
  <c r="F42" i="2"/>
  <c r="F40" i="2"/>
  <c r="F3" i="2"/>
  <c r="F9" i="2"/>
  <c r="F12" i="2"/>
  <c r="F4" i="2"/>
  <c r="F6" i="2"/>
  <c r="F26" i="2"/>
  <c r="F5" i="2"/>
  <c r="F13" i="2"/>
  <c r="F17" i="2"/>
  <c r="F18" i="2"/>
  <c r="F8" i="2"/>
  <c r="F24" i="2"/>
  <c r="F7" i="2"/>
  <c r="F19" i="2"/>
  <c r="F34" i="2"/>
  <c r="F2" i="2"/>
  <c r="F10" i="2"/>
  <c r="F14" i="2"/>
  <c r="F15" i="2"/>
  <c r="F16" i="2"/>
  <c r="F20" i="2"/>
  <c r="F21" i="2"/>
  <c r="F23" i="2"/>
  <c r="F25" i="2"/>
  <c r="F27" i="2"/>
  <c r="F28" i="2"/>
  <c r="F29" i="2"/>
  <c r="F22" i="2"/>
  <c r="F30" i="2"/>
  <c r="F31" i="2"/>
  <c r="F32" i="2"/>
  <c r="F33" i="2"/>
  <c r="F11" i="2"/>
  <c r="F35" i="4" l="1"/>
  <c r="F36" i="2"/>
</calcChain>
</file>

<file path=xl/sharedStrings.xml><?xml version="1.0" encoding="utf-8"?>
<sst xmlns="http://schemas.openxmlformats.org/spreadsheetml/2006/main" count="427" uniqueCount="177">
  <si>
    <t>Ilość</t>
  </si>
  <si>
    <t>Suma</t>
  </si>
  <si>
    <t>RH</t>
  </si>
  <si>
    <t>RB</t>
  </si>
  <si>
    <t>Numer</t>
  </si>
  <si>
    <t>Nazwa</t>
  </si>
  <si>
    <t>Cena [0,00]</t>
  </si>
  <si>
    <t>Łączna cena [0,00]</t>
  </si>
  <si>
    <t>DV900333--</t>
  </si>
  <si>
    <t>Wkładka półcylindryczna z kluczem 333</t>
  </si>
  <si>
    <t>ISZ10006--</t>
  </si>
  <si>
    <t>Wkładka cylindryczna 10x38 6A 500V AC</t>
  </si>
  <si>
    <t>ISZ10016--</t>
  </si>
  <si>
    <t>Wkładka cylindryczna 10x38 16A 500V AC</t>
  </si>
  <si>
    <t>MC340035--</t>
  </si>
  <si>
    <t>Rozłącznik 400A, 3-biegunowy, możliwość montażu wyzwalaczy</t>
  </si>
  <si>
    <t>MM216376--</t>
  </si>
  <si>
    <t>Element stykowy 1z,zaciski śrubowe,montaż czołowy</t>
  </si>
  <si>
    <t>Automatyczny przełącznik faz dla zapewnienia ciągłej pracy</t>
  </si>
  <si>
    <t>SI012890--</t>
  </si>
  <si>
    <t>Zacisk do kabli o przekroju 1,5-16mm² na sz.płaską gr.10mm</t>
  </si>
  <si>
    <t>SI014950--</t>
  </si>
  <si>
    <t>Izolator wsporczy 3p 630A do szyn 12-30/5-10,system 60mm</t>
  </si>
  <si>
    <t>SI016010--</t>
  </si>
  <si>
    <t>Izolator wsporczy 1p dla N/PE,12/20/30 x5/10</t>
  </si>
  <si>
    <t>SI017600--</t>
  </si>
  <si>
    <t>Zacisk do kabli 150-300mm² na szyny 20-30/5-10/2T/3T</t>
  </si>
  <si>
    <t>SI311100--</t>
  </si>
  <si>
    <t>Rozłącznik bezpiecznikowy Ambus 10x38 32A 1p 690V</t>
  </si>
  <si>
    <t>SI311130--</t>
  </si>
  <si>
    <t>Rozłącznik bezpiecznikowy Ambus 10x38 32A 3p 690V</t>
  </si>
  <si>
    <t>Zacisk tunelowy 2x240mm² dla MC3, 3-biegunowy</t>
  </si>
  <si>
    <t>MC391461--</t>
  </si>
  <si>
    <t>MC391700--</t>
  </si>
  <si>
    <t>Adapter na szyny zbiorcze, 630A</t>
  </si>
  <si>
    <t>OPN883F</t>
  </si>
  <si>
    <t>Obudowa z fundamentem 883F</t>
  </si>
  <si>
    <t>BZ326438--</t>
  </si>
  <si>
    <t>Stycznik modułowy 20A AC1 1z+1r 230V AC 1TE</t>
  </si>
  <si>
    <t>PF-431</t>
  </si>
  <si>
    <t>LK-713</t>
  </si>
  <si>
    <t>Lampka sygnalizacyjna</t>
  </si>
  <si>
    <t>Rozłącznik bezp.160A zacisk klatkowy 70mm2,system 60mm</t>
  </si>
  <si>
    <t>SI331980--</t>
  </si>
  <si>
    <t>DEHNshield</t>
  </si>
  <si>
    <t>SI324690--</t>
  </si>
  <si>
    <t>Adapter 80A 1xTH35 bez przewodów 200x72,system 60mm,16mm2</t>
  </si>
  <si>
    <t>DEVI330</t>
  </si>
  <si>
    <t>DEVIreg 330</t>
  </si>
  <si>
    <t>ISP00160--</t>
  </si>
  <si>
    <t>Wkładka topikowa NH00.400V AC/160A</t>
  </si>
  <si>
    <t>IKA21710--</t>
  </si>
  <si>
    <t>Zacisk Al-Cu,1-bieg., 300mm², szary, montaż tylko TH35 stal.</t>
  </si>
  <si>
    <t>AM618106--</t>
  </si>
  <si>
    <t>Wyłącznik instalacyjny AMPARO 6kA, B 6A, 1P</t>
  </si>
  <si>
    <t>BZ106380--</t>
  </si>
  <si>
    <t>Przełącznik grupowy 1-0-2 16A 1p,na szynę TH35</t>
  </si>
  <si>
    <t>PPBZ32716N</t>
  </si>
  <si>
    <t>Wyłącznik zmierzchowy na szynę TH35 z sondą zewnętrzną IP65</t>
  </si>
  <si>
    <t>AM618316--</t>
  </si>
  <si>
    <t>Wyłącznik instalacyjny AMPARO 6kA, B 16A, 3P</t>
  </si>
  <si>
    <t>IS506143--</t>
  </si>
  <si>
    <t>Rozłącznik bezpiecznikowy 3p 50A 14x51</t>
  </si>
  <si>
    <t>ISZ14016--</t>
  </si>
  <si>
    <t>Wkładka cylindryczna 14x51 16A 690V AC</t>
  </si>
  <si>
    <t>ISZ14040--</t>
  </si>
  <si>
    <t>Wkładka cylindryczna 14x51 40A 500V AC</t>
  </si>
  <si>
    <t>BZ326461--</t>
  </si>
  <si>
    <t>Stycznik modułowy 25A AC1 4z 230V AC 2TE</t>
  </si>
  <si>
    <t>AK667610--</t>
  </si>
  <si>
    <t>Wyłącznik inst.z członem róż.prąd. C10/1+N/30mA typ A, 6kA</t>
  </si>
  <si>
    <t>BZ326475--</t>
  </si>
  <si>
    <t>Stycznik modułowy 25A 2Z 230VAC 1MOD.</t>
  </si>
  <si>
    <t>OPN1183F</t>
  </si>
  <si>
    <t>Obudowa z fundamentem 1183F</t>
  </si>
  <si>
    <t>ZK-2</t>
  </si>
  <si>
    <t>ZK-1</t>
  </si>
  <si>
    <t>ZK-3</t>
  </si>
  <si>
    <t>ZK-4</t>
  </si>
  <si>
    <t>Licznik b/p</t>
  </si>
  <si>
    <t>ISZ14025--</t>
  </si>
  <si>
    <t>Wkładka cylindryczna 14x51 25A 690V AC</t>
  </si>
  <si>
    <t>IL006339-F</t>
  </si>
  <si>
    <t>Obudowa natynkowa 3A-39 z drzwiami, IP20C, Ral 7035</t>
  </si>
  <si>
    <t>IL042339-F</t>
  </si>
  <si>
    <t>Ścianka tylna do obudów natynk.,z tworzywa, typ 3A-39</t>
  </si>
  <si>
    <t>IL091125--</t>
  </si>
  <si>
    <t>Cokół, część boczna 250mm (1 para)</t>
  </si>
  <si>
    <t>IL091300--</t>
  </si>
  <si>
    <t>Cokół - część czołowa o szer. 3 PL</t>
  </si>
  <si>
    <t>IL056309-H</t>
  </si>
  <si>
    <t>Płyta czołowa pełna,metalowa, typ 3B9</t>
  </si>
  <si>
    <t>IL046039-G</t>
  </si>
  <si>
    <t>Boczna listwa montażowa 39 JW, gł.150mm</t>
  </si>
  <si>
    <t>IL056306-H</t>
  </si>
  <si>
    <t>Płyta czołowa pełna,metalowa, typ 3B6</t>
  </si>
  <si>
    <t>MC225034--</t>
  </si>
  <si>
    <t>Rozł. 250A, 3-bieg., bez możliwości mon. wyzwalaczy</t>
  </si>
  <si>
    <t>IL056303-H</t>
  </si>
  <si>
    <t>Płyta czołowa pełna,metalowa, typ 3B3</t>
  </si>
  <si>
    <t>IL051303-H</t>
  </si>
  <si>
    <t>Płyta czołowa modułowa,metalowa, typ 3G3</t>
  </si>
  <si>
    <t>SI014850--</t>
  </si>
  <si>
    <t>Izolator wsporczy 4p 630A do szyn 12-30/5-10,system 60mm</t>
  </si>
  <si>
    <t>SI011310--</t>
  </si>
  <si>
    <t>Osłona końcowa 4p dla izolatora SI014850</t>
  </si>
  <si>
    <t>IL080309-F</t>
  </si>
  <si>
    <t>Płyta montażowa, szer. 3 PL, 670x70x13mm</t>
  </si>
  <si>
    <t>IL080307--</t>
  </si>
  <si>
    <t>Szyna montażowa M2000 typ 3HC,aluminiowa</t>
  </si>
  <si>
    <t>IS504851--</t>
  </si>
  <si>
    <t>Rozłącznik Tytan R 3-polowy, na wkładki D02, do sys.60mm</t>
  </si>
  <si>
    <t>IS506103--</t>
  </si>
  <si>
    <t>Rozłącznik bezpiecznikowy 3p 32A 10x38</t>
  </si>
  <si>
    <t>PPBZ106803</t>
  </si>
  <si>
    <t>Wskaźnik napięcia LED 3-fazowy na TH35,1 moduł,czerwony</t>
  </si>
  <si>
    <t>BZ326463--</t>
  </si>
  <si>
    <t>Stycznik modułowy 25A AC1 3z+1r 230V AC 2TE</t>
  </si>
  <si>
    <t>IS506101--</t>
  </si>
  <si>
    <t>Rozłącznik bezpiecznikowy 1p 32A 10x38</t>
  </si>
  <si>
    <t>ISZ10002--</t>
  </si>
  <si>
    <t>Wkładka cylindryczna 10x38 2A 500V AC</t>
  </si>
  <si>
    <t>Zasilacz impulsowy 1-faz.230VAC/24VDC, 2,5A przy 50°C</t>
  </si>
  <si>
    <t>LQA01230--</t>
  </si>
  <si>
    <t>Przekaźnik impulsowy 16A 230V AC 1Z</t>
  </si>
  <si>
    <t>AM618116--</t>
  </si>
  <si>
    <t>Wyłącznik instalacyjny AMPARO 6kA, B 16A, 1P</t>
  </si>
  <si>
    <t>IK020018--</t>
  </si>
  <si>
    <t>Szyna N/PE 16mm²,L=1m</t>
  </si>
  <si>
    <t>IL902254--</t>
  </si>
  <si>
    <t>Płytka do rygielków szara,do płyt czoł.z blachy i tworzywa</t>
  </si>
  <si>
    <t>IL902257--</t>
  </si>
  <si>
    <t>Rygielek szary do płyt czołowych metalowych</t>
  </si>
  <si>
    <t>IL900026-F</t>
  </si>
  <si>
    <t>Metalowy kątownik montażowy (10 szt.),do M2000 i TH35</t>
  </si>
  <si>
    <t>HDR-15-24</t>
  </si>
  <si>
    <t>Ochronnik DEHNguard TNS 275/12,5</t>
  </si>
  <si>
    <t>Stycznik modułowy 63A 4Z 24V AC/DC wskaźnik zadziałania, styk AgSnO2</t>
  </si>
  <si>
    <t>22.64.0.024.4310</t>
  </si>
  <si>
    <t>IL006239-F</t>
  </si>
  <si>
    <t>Obudowa natynkowa 2A-39 z drzwiami, IP20C, Ral 7035</t>
  </si>
  <si>
    <t>AZ200263--</t>
  </si>
  <si>
    <t>Rozłącznik Izolacyjny AMPARO 63A/3</t>
  </si>
  <si>
    <t>IKB04050--</t>
  </si>
  <si>
    <t>Blok dystrybucyjny 4-bieg. 160A we.1x50mm², wy.3x35, 8x16mm²</t>
  </si>
  <si>
    <t>AM617110--</t>
  </si>
  <si>
    <t>Wyłącznik instalacyjny AMPARO 6kA, C 10A, 1P</t>
  </si>
  <si>
    <t>AR004103--</t>
  </si>
  <si>
    <t>Wyłącznik różnicowoprądowy AMPARO, 10kA, 40A, 4P, 30mA, AC</t>
  </si>
  <si>
    <t>AK668816--</t>
  </si>
  <si>
    <t>Wyłącznik inst.z członem róż.prąd. B16/3+N/30mA typ A, 6kA</t>
  </si>
  <si>
    <t>AK618616--</t>
  </si>
  <si>
    <t>Wyłącznik inst.z członem róż.prąd. B16/1+N/30mA typ A, 10kA</t>
  </si>
  <si>
    <t>ISZ14050--</t>
  </si>
  <si>
    <t>Wkładka cylindryczna 14x51 50A 400V AC</t>
  </si>
  <si>
    <t>IS506141--</t>
  </si>
  <si>
    <t>Rozłącznik bezpiecznikowy 1p 50A 14x51</t>
  </si>
  <si>
    <t>BE400204--</t>
  </si>
  <si>
    <t>Wyłącznik silnikowy MP 0.4-0.63A 2p</t>
  </si>
  <si>
    <t>IL042239-F</t>
  </si>
  <si>
    <t>Ścianka tylna do obudów natynk.,z tworzywa, typ 2A-39</t>
  </si>
  <si>
    <t>IL091200--</t>
  </si>
  <si>
    <t>Cokół - część czołowa o szer. 2 PL</t>
  </si>
  <si>
    <t>IL056209-H</t>
  </si>
  <si>
    <t>Płyta czołowa pełna,metalowa, typ 2B9</t>
  </si>
  <si>
    <t>IL051203-H</t>
  </si>
  <si>
    <t>Płyta czołowa modułowa,metalowa, typ 2G3</t>
  </si>
  <si>
    <t>IL080207--</t>
  </si>
  <si>
    <t>Szyna montażowa M2000 typ 2HC,aluminiowa</t>
  </si>
  <si>
    <t>do usunięcia</t>
  </si>
  <si>
    <t>do wymiany na serię IS</t>
  </si>
  <si>
    <t>do usuniecia</t>
  </si>
  <si>
    <t xml:space="preserve">do wymiany na Rozłącznik Sirco VM2 3P 250A </t>
  </si>
  <si>
    <t>wymienić na Schracka np. IS211240-A</t>
  </si>
  <si>
    <t xml:space="preserve">wymienić na schracka np. IS010449-- - mamy je na magazynie poza stanem </t>
  </si>
  <si>
    <t xml:space="preserve">mamy je na magazynie poza stanem </t>
  </si>
  <si>
    <t>mamy je na magazynie poza stanem -muszę sprawdzić czy będą 32szt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</si>
</sst>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3" applyFont="1"/>
    <xf numFmtId="44" fontId="0" fillId="0" borderId="0" xfId="0" applyNumberFormat="1"/>
    <xf numFmtId="0" fontId="0" fillId="0" borderId="0" xfId="0" applyNumberFormat="1"/>
    <xf numFmtId="0" fontId="0" fillId="0" borderId="0" xfId="0" applyFill="1"/>
    <xf numFmtId="44" fontId="0" fillId="0" borderId="0" xfId="3" applyFont="1" applyFill="1"/>
    <xf numFmtId="0" fontId="4" fillId="0" borderId="0" xfId="0" applyFont="1"/>
    <xf numFmtId="44" fontId="0" fillId="0" borderId="0" xfId="0" applyNumberFormat="1" applyFont="1"/>
    <xf numFmtId="0" fontId="0" fillId="2" borderId="0" xfId="0" applyFont="1" applyFill="1"/>
    <xf numFmtId="44" fontId="0" fillId="2" borderId="0" xfId="3" applyFont="1" applyFill="1"/>
    <xf numFmtId="0" fontId="0" fillId="2" borderId="0" xfId="0" applyFill="1"/>
    <xf numFmtId="0" fontId="0" fillId="3" borderId="0" xfId="0" applyFill="1"/>
    <xf numFmtId="44" fontId="0" fillId="3" borderId="0" xfId="3" applyFont="1" applyFill="1"/>
  </cellXfs>
  <cellStyles count="4">
    <cellStyle name="Normalny" xfId="0" builtinId="0"/>
    <cellStyle name="Normalny 2" xfId="1"/>
    <cellStyle name="Normalny 3" xfId="2"/>
    <cellStyle name="Walutowy" xfId="3" builtinId="4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34" formatCode="_-* #,##0.00\ &quot;zł&quot;_-;\-* #,##0.00\ &quot;zł&quot;_-;_-* &quot;-&quot;??\ &quot;zł&quot;_-;_-@_-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34" formatCode="_-* #,##0.00\ &quot;zł&quot;_-;\-* #,##0.00\ &quot;zł&quot;_-;_-* &quot;-&quot;??\ &quot;zł&quot;_-;_-@_-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numFmt numFmtId="34" formatCode="_-* #,##0.00\ &quot;zł&quot;_-;\-* #,##0.00\ &quot;zł&quot;_-;_-* &quot;-&quot;??\ &quot;zł&quot;_-;_-@_-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* #,##0.00\ &quot;zł&quot;_-;\-* #,##0.00\ &quot;zł&quot;_-;_-* &quot;-&quot;??\ &quot;zł&quot;_-;_-@_-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ZK_1" displayName="ZK_1" ref="B1:F36" totalsRowCount="1" dataDxfId="47">
  <autoFilter ref="B1:F35"/>
  <sortState ref="B2:F34">
    <sortCondition ref="B1:B34"/>
  </sortState>
  <tableColumns count="5">
    <tableColumn id="1" name="Numer" totalsRowLabel="Suma" dataDxfId="46"/>
    <tableColumn id="2" name="Nazwa" dataDxfId="45"/>
    <tableColumn id="3" name="Cena [0,00]" dataDxfId="44" totalsRowDxfId="43" dataCellStyle="Walutowy"/>
    <tableColumn id="4" name="Ilość" dataDxfId="42"/>
    <tableColumn id="5" name="Łączna cena [0,00]" totalsRowFunction="sum" dataDxfId="41" totalsRowDxfId="40" dataCellStyle="Walutowy">
      <calculatedColumnFormula>ZK_1[[#This Row],[Ilość]]*ZK_1[[#This Row],[Cena '[0,00']]]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ZK_2" displayName="ZK_2" ref="B39:F62" totalsRowCount="1" dataDxfId="39">
  <autoFilter ref="B39:F61"/>
  <sortState ref="B40:F61">
    <sortCondition ref="B39:B61"/>
  </sortState>
  <tableColumns count="5">
    <tableColumn id="1" name="Numer" totalsRowLabel="Suma" dataDxfId="38"/>
    <tableColumn id="2" name="Nazwa" dataDxfId="37"/>
    <tableColumn id="3" name="Cena [0,00]" dataDxfId="36" totalsRowDxfId="35" dataCellStyle="Walutowy"/>
    <tableColumn id="4" name="Ilość" dataDxfId="34"/>
    <tableColumn id="5" name="Łączna cena [0,00]" totalsRowFunction="sum" dataDxfId="33" totalsRowDxfId="32" dataCellStyle="Walutowy">
      <calculatedColumnFormula>ZK_2[[#This Row],[Ilość]]*ZK_2[[#This Row],[Cena '[0,00']]]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4" name="ZK_4" displayName="ZK_4" ref="B26:F62" totalsRowCount="1" dataDxfId="31">
  <autoFilter ref="B26:F61"/>
  <sortState ref="B27:F61">
    <sortCondition ref="B26:B61"/>
  </sortState>
  <tableColumns count="5">
    <tableColumn id="1" name="Numer" totalsRowLabel="Suma" dataDxfId="30"/>
    <tableColumn id="2" name="Nazwa" dataDxfId="29"/>
    <tableColumn id="3" name="Cena [0,00]" dataDxfId="28" totalsRowDxfId="27" dataCellStyle="Walutowy"/>
    <tableColumn id="4" name="Ilość" dataDxfId="26"/>
    <tableColumn id="5" name="Łączna cena [0,00]" totalsRowFunction="sum" dataDxfId="25" totalsRowDxfId="24" dataCellStyle="Walutowy">
      <calculatedColumnFormula>ZK_4[[#This Row],[Ilość]]*ZK_4[[#This Row],[Cena '[0,00']]]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5" name="ZK_3" displayName="ZK_3" ref="B1:F24" totalsRowCount="1" dataDxfId="23">
  <autoFilter ref="B1:F23"/>
  <sortState ref="B2:F23">
    <sortCondition ref="B1:B23"/>
  </sortState>
  <tableColumns count="5">
    <tableColumn id="1" name="Numer" totalsRowLabel="Suma" dataDxfId="22"/>
    <tableColumn id="2" name="Nazwa" dataDxfId="21"/>
    <tableColumn id="3" name="Cena [0,00]" dataDxfId="20" totalsRowDxfId="19" dataCellStyle="Walutowy"/>
    <tableColumn id="4" name="Ilość" dataDxfId="18"/>
    <tableColumn id="5" name="Łączna cena [0,00]" totalsRowFunction="sum" dataDxfId="17" totalsRowDxfId="16" dataCellStyle="Walutowy">
      <calculatedColumnFormula>ZK_3[[#This Row],[Ilość]]*ZK_3[[#This Row],[Cena '[0,00']]]</calculatedColumnFormula>
    </tableColumn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7" name="RH" displayName="RH" ref="B1:F35" totalsRowCount="1" dataDxfId="15">
  <autoFilter ref="B1:F34"/>
  <sortState ref="B2:F34">
    <sortCondition ref="B1:B34"/>
  </sortState>
  <tableColumns count="5">
    <tableColumn id="1" name="Numer" totalsRowLabel="Suma" dataDxfId="14"/>
    <tableColumn id="2" name="Nazwa" dataDxfId="13"/>
    <tableColumn id="3" name="Cena [0,00]" dataDxfId="12" totalsRowDxfId="11" dataCellStyle="Walutowy"/>
    <tableColumn id="4" name="Ilość" dataDxfId="10"/>
    <tableColumn id="5" name="Łączna cena [0,00]" totalsRowFunction="sum" dataDxfId="9" totalsRowDxfId="8" dataCellStyle="Walutowy">
      <calculatedColumnFormula>RH[[#This Row],[Ilość]]*RH[[#This Row],[Cena '[0,00']]]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8" name="RB" displayName="RB" ref="B1:F35" totalsRowCount="1" dataDxfId="7">
  <autoFilter ref="B1:F34"/>
  <sortState ref="B2:F34">
    <sortCondition ref="B1:B34"/>
  </sortState>
  <tableColumns count="5">
    <tableColumn id="1" name="Numer" totalsRowLabel="Suma" dataDxfId="6"/>
    <tableColumn id="2" name="Nazwa" dataDxfId="5"/>
    <tableColumn id="3" name="Cena [0,00]" dataDxfId="4" totalsRowDxfId="3" dataCellStyle="Walutowy"/>
    <tableColumn id="4" name="Ilość" dataDxfId="2"/>
    <tableColumn id="5" name="Łączna cena [0,00]" totalsRowFunction="sum" dataDxfId="1" totalsRowDxfId="0" dataCellStyle="Walutowy">
      <calculatedColumnFormula>RB[[#This Row],[Ilość]]*RB[[#This Row],[Cena '[0,00']]]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J7" sqref="J7"/>
    </sheetView>
  </sheetViews>
  <sheetFormatPr defaultRowHeight="15" x14ac:dyDescent="0.25"/>
  <cols>
    <col min="1" max="1" width="8.85546875" style="6"/>
    <col min="2" max="2" width="16.5703125" customWidth="1"/>
    <col min="3" max="3" width="61.7109375" bestFit="1" customWidth="1"/>
    <col min="4" max="4" width="12.5703125" style="1" hidden="1" customWidth="1"/>
    <col min="6" max="6" width="18.28515625" style="1" hidden="1" customWidth="1"/>
    <col min="8" max="8" width="33.5703125" customWidth="1"/>
  </cols>
  <sheetData>
    <row r="1" spans="1:8" x14ac:dyDescent="0.25">
      <c r="A1" s="6" t="s">
        <v>76</v>
      </c>
      <c r="B1" t="s">
        <v>4</v>
      </c>
      <c r="C1" t="s">
        <v>5</v>
      </c>
      <c r="D1" s="1" t="s">
        <v>6</v>
      </c>
      <c r="E1" t="s">
        <v>0</v>
      </c>
      <c r="F1" s="1" t="s">
        <v>7</v>
      </c>
    </row>
    <row r="2" spans="1:8" x14ac:dyDescent="0.25">
      <c r="B2" s="11">
        <v>941400</v>
      </c>
      <c r="C2" s="11" t="s">
        <v>44</v>
      </c>
      <c r="D2" s="12">
        <v>400</v>
      </c>
      <c r="E2" s="11">
        <v>1</v>
      </c>
      <c r="F2" s="12">
        <f>ZK_1[[#This Row],[Ilość]]*ZK_1[[#This Row],[Cena '[0,00']]]</f>
        <v>400</v>
      </c>
      <c r="G2" s="11"/>
      <c r="H2" s="11" t="s">
        <v>173</v>
      </c>
    </row>
    <row r="3" spans="1:8" x14ac:dyDescent="0.25">
      <c r="B3" s="4" t="s">
        <v>69</v>
      </c>
      <c r="C3" s="4" t="s">
        <v>70</v>
      </c>
      <c r="D3" s="5">
        <v>76.599999999999994</v>
      </c>
      <c r="E3" s="4">
        <v>1</v>
      </c>
      <c r="F3" s="5">
        <f>ZK_1[[#This Row],[Ilość]]*ZK_1[[#This Row],[Cena '[0,00']]]</f>
        <v>76.599999999999994</v>
      </c>
    </row>
    <row r="4" spans="1:8" x14ac:dyDescent="0.25">
      <c r="B4" s="4" t="s">
        <v>53</v>
      </c>
      <c r="C4" s="4" t="s">
        <v>54</v>
      </c>
      <c r="D4" s="5">
        <v>8.41</v>
      </c>
      <c r="E4" s="4">
        <v>2</v>
      </c>
      <c r="F4" s="5">
        <f>ZK_1[[#This Row],[Ilość]]*ZK_1[[#This Row],[Cena '[0,00']]]</f>
        <v>16.82</v>
      </c>
    </row>
    <row r="5" spans="1:8" x14ac:dyDescent="0.25">
      <c r="B5" s="4" t="s">
        <v>59</v>
      </c>
      <c r="C5" s="4" t="s">
        <v>60</v>
      </c>
      <c r="D5" s="5">
        <v>29.51</v>
      </c>
      <c r="E5" s="4">
        <v>1</v>
      </c>
      <c r="F5" s="5">
        <f>ZK_1[[#This Row],[Ilość]]*ZK_1[[#This Row],[Cena '[0,00']]]</f>
        <v>29.51</v>
      </c>
    </row>
    <row r="6" spans="1:8" x14ac:dyDescent="0.25">
      <c r="B6" s="4" t="s">
        <v>55</v>
      </c>
      <c r="C6" s="4" t="s">
        <v>56</v>
      </c>
      <c r="D6" s="5">
        <v>23.56</v>
      </c>
      <c r="E6" s="4">
        <v>2</v>
      </c>
      <c r="F6" s="5">
        <f>ZK_1[[#This Row],[Ilość]]*ZK_1[[#This Row],[Cena '[0,00']]]</f>
        <v>47.12</v>
      </c>
    </row>
    <row r="7" spans="1:8" x14ac:dyDescent="0.25">
      <c r="B7" s="4" t="s">
        <v>37</v>
      </c>
      <c r="C7" s="4" t="s">
        <v>38</v>
      </c>
      <c r="D7" s="5">
        <v>66.430000000000007</v>
      </c>
      <c r="E7" s="4">
        <v>1</v>
      </c>
      <c r="F7" s="5">
        <f>ZK_1[[#This Row],[Ilość]]*ZK_1[[#This Row],[Cena '[0,00']]]</f>
        <v>66.430000000000007</v>
      </c>
    </row>
    <row r="8" spans="1:8" x14ac:dyDescent="0.25">
      <c r="B8" s="4" t="s">
        <v>67</v>
      </c>
      <c r="C8" s="4" t="s">
        <v>68</v>
      </c>
      <c r="D8" s="5">
        <v>81.239999999999995</v>
      </c>
      <c r="E8" s="4">
        <v>2</v>
      </c>
      <c r="F8" s="5">
        <f>ZK_1[[#This Row],[Ilość]]*ZK_1[[#This Row],[Cena '[0,00']]]</f>
        <v>162.47999999999999</v>
      </c>
    </row>
    <row r="9" spans="1:8" x14ac:dyDescent="0.25">
      <c r="B9" s="4" t="s">
        <v>71</v>
      </c>
      <c r="C9" s="4" t="s">
        <v>72</v>
      </c>
      <c r="D9" s="5">
        <v>58.86</v>
      </c>
      <c r="E9" s="4">
        <v>1</v>
      </c>
      <c r="F9" s="5">
        <f>ZK_1[[#This Row],[Ilość]]*ZK_1[[#This Row],[Cena '[0,00']]]</f>
        <v>58.86</v>
      </c>
    </row>
    <row r="10" spans="1:8" x14ac:dyDescent="0.25">
      <c r="B10" s="4" t="s">
        <v>47</v>
      </c>
      <c r="C10" s="4" t="s">
        <v>48</v>
      </c>
      <c r="D10" s="5">
        <v>400</v>
      </c>
      <c r="E10" s="4">
        <v>1</v>
      </c>
      <c r="F10" s="5">
        <f>ZK_1[[#This Row],[Ilość]]*ZK_1[[#This Row],[Cena '[0,00']]]</f>
        <v>400</v>
      </c>
    </row>
    <row r="11" spans="1:8" x14ac:dyDescent="0.25">
      <c r="B11" s="4" t="s">
        <v>8</v>
      </c>
      <c r="C11" s="4" t="s">
        <v>9</v>
      </c>
      <c r="D11" s="5">
        <v>46.78</v>
      </c>
      <c r="E11" s="4">
        <v>1</v>
      </c>
      <c r="F11" s="5">
        <f>ZK_1[[#This Row],[Ilość]]*ZK_1[[#This Row],[Cena '[0,00']]]</f>
        <v>46.78</v>
      </c>
    </row>
    <row r="12" spans="1:8" x14ac:dyDescent="0.25">
      <c r="B12" s="4" t="s">
        <v>51</v>
      </c>
      <c r="C12" s="4" t="s">
        <v>52</v>
      </c>
      <c r="D12" s="5">
        <v>97.09</v>
      </c>
      <c r="E12" s="4">
        <v>5</v>
      </c>
      <c r="F12" s="5">
        <f>ZK_1[[#This Row],[Ilość]]*ZK_1[[#This Row],[Cena '[0,00']]]</f>
        <v>485.45000000000005</v>
      </c>
    </row>
    <row r="13" spans="1:8" x14ac:dyDescent="0.25">
      <c r="B13" s="4" t="s">
        <v>61</v>
      </c>
      <c r="C13" s="4" t="s">
        <v>62</v>
      </c>
      <c r="D13" s="5">
        <v>51.06</v>
      </c>
      <c r="E13" s="4">
        <v>3</v>
      </c>
      <c r="F13" s="5">
        <f>ZK_1[[#This Row],[Ilość]]*ZK_1[[#This Row],[Cena '[0,00']]]</f>
        <v>153.18</v>
      </c>
    </row>
    <row r="14" spans="1:8" x14ac:dyDescent="0.25">
      <c r="B14" s="4" t="s">
        <v>49</v>
      </c>
      <c r="C14" s="4" t="s">
        <v>50</v>
      </c>
      <c r="D14" s="5">
        <v>11.14</v>
      </c>
      <c r="E14" s="4">
        <v>6</v>
      </c>
      <c r="F14" s="5">
        <f>ZK_1[[#This Row],[Ilość]]*ZK_1[[#This Row],[Cena '[0,00']]]</f>
        <v>66.84</v>
      </c>
    </row>
    <row r="15" spans="1:8" x14ac:dyDescent="0.25">
      <c r="B15" s="4" t="s">
        <v>10</v>
      </c>
      <c r="C15" s="4" t="s">
        <v>11</v>
      </c>
      <c r="D15" s="5">
        <v>2.21</v>
      </c>
      <c r="E15" s="4">
        <v>4</v>
      </c>
      <c r="F15" s="5">
        <f>ZK_1[[#This Row],[Ilość]]*ZK_1[[#This Row],[Cena '[0,00']]]</f>
        <v>8.84</v>
      </c>
    </row>
    <row r="16" spans="1:8" x14ac:dyDescent="0.25">
      <c r="B16" s="4" t="s">
        <v>12</v>
      </c>
      <c r="C16" s="4" t="s">
        <v>13</v>
      </c>
      <c r="D16" s="5">
        <v>1.89</v>
      </c>
      <c r="E16" s="4">
        <v>6</v>
      </c>
      <c r="F16" s="5">
        <f>ZK_1[[#This Row],[Ilość]]*ZK_1[[#This Row],[Cena '[0,00']]]</f>
        <v>11.34</v>
      </c>
    </row>
    <row r="17" spans="2:8" x14ac:dyDescent="0.25">
      <c r="B17" s="4" t="s">
        <v>63</v>
      </c>
      <c r="C17" s="4" t="s">
        <v>64</v>
      </c>
      <c r="D17" s="5">
        <v>3.18</v>
      </c>
      <c r="E17" s="4">
        <v>6</v>
      </c>
      <c r="F17" s="5">
        <f>ZK_1[[#This Row],[Ilość]]*ZK_1[[#This Row],[Cena '[0,00']]]</f>
        <v>19.080000000000002</v>
      </c>
    </row>
    <row r="18" spans="2:8" x14ac:dyDescent="0.25">
      <c r="B18" s="4" t="s">
        <v>65</v>
      </c>
      <c r="C18" s="4" t="s">
        <v>66</v>
      </c>
      <c r="D18" s="5">
        <v>3.18</v>
      </c>
      <c r="E18" s="4">
        <v>3</v>
      </c>
      <c r="F18" s="5">
        <f>ZK_1[[#This Row],[Ilość]]*ZK_1[[#This Row],[Cena '[0,00']]]</f>
        <v>9.5400000000000009</v>
      </c>
    </row>
    <row r="19" spans="2:8" x14ac:dyDescent="0.25">
      <c r="B19" s="11" t="s">
        <v>40</v>
      </c>
      <c r="C19" s="11" t="s">
        <v>41</v>
      </c>
      <c r="D19" s="12">
        <v>25</v>
      </c>
      <c r="E19" s="11">
        <v>1</v>
      </c>
      <c r="F19" s="12">
        <f>ZK_1[[#This Row],[Ilość]]*ZK_1[[#This Row],[Cena '[0,00']]]</f>
        <v>25</v>
      </c>
      <c r="G19" s="11"/>
      <c r="H19" s="11" t="s">
        <v>175</v>
      </c>
    </row>
    <row r="20" spans="2:8" x14ac:dyDescent="0.25">
      <c r="B20" s="4" t="s">
        <v>14</v>
      </c>
      <c r="C20" s="4" t="s">
        <v>15</v>
      </c>
      <c r="D20" s="5">
        <v>909.23</v>
      </c>
      <c r="E20" s="4">
        <v>1</v>
      </c>
      <c r="F20" s="5">
        <f>ZK_1[[#This Row],[Ilość]]*ZK_1[[#This Row],[Cena '[0,00']]]</f>
        <v>909.23</v>
      </c>
    </row>
    <row r="21" spans="2:8" x14ac:dyDescent="0.25">
      <c r="B21" s="4" t="s">
        <v>32</v>
      </c>
      <c r="C21" s="4" t="s">
        <v>31</v>
      </c>
      <c r="D21" s="5">
        <v>425.01</v>
      </c>
      <c r="E21" s="4">
        <v>1</v>
      </c>
      <c r="F21" s="5">
        <f>ZK_1[[#This Row],[Ilość]]*ZK_1[[#This Row],[Cena '[0,00']]]</f>
        <v>425.01</v>
      </c>
    </row>
    <row r="22" spans="2:8" x14ac:dyDescent="0.25">
      <c r="B22" s="8" t="s">
        <v>33</v>
      </c>
      <c r="C22" s="8" t="s">
        <v>34</v>
      </c>
      <c r="D22" s="9">
        <v>520.49</v>
      </c>
      <c r="E22" s="8">
        <v>1</v>
      </c>
      <c r="F22" s="9">
        <f>ZK_1[[#This Row],[Ilość]]*ZK_1[[#This Row],[Cena '[0,00']]]</f>
        <v>520.49</v>
      </c>
      <c r="H22" s="10" t="s">
        <v>169</v>
      </c>
    </row>
    <row r="23" spans="2:8" x14ac:dyDescent="0.25">
      <c r="B23" s="4" t="s">
        <v>16</v>
      </c>
      <c r="C23" s="4" t="s">
        <v>17</v>
      </c>
      <c r="D23" s="5">
        <v>7.26</v>
      </c>
      <c r="E23" s="4">
        <v>1</v>
      </c>
      <c r="F23" s="5">
        <f>ZK_1[[#This Row],[Ilość]]*ZK_1[[#This Row],[Cena '[0,00']]]</f>
        <v>7.26</v>
      </c>
    </row>
    <row r="24" spans="2:8" x14ac:dyDescent="0.25">
      <c r="B24" s="4" t="s">
        <v>73</v>
      </c>
      <c r="C24" s="4" t="s">
        <v>74</v>
      </c>
      <c r="D24" s="5">
        <v>1500</v>
      </c>
      <c r="E24" s="4">
        <v>1</v>
      </c>
      <c r="F24" s="5">
        <f>ZK_1[[#This Row],[Ilość]]*ZK_1[[#This Row],[Cena '[0,00']]]</f>
        <v>1500</v>
      </c>
    </row>
    <row r="25" spans="2:8" x14ac:dyDescent="0.25">
      <c r="B25" s="4" t="s">
        <v>39</v>
      </c>
      <c r="C25" s="4" t="s">
        <v>18</v>
      </c>
      <c r="D25" s="5">
        <v>185</v>
      </c>
      <c r="E25" s="4">
        <v>1</v>
      </c>
      <c r="F25" s="5">
        <f>ZK_1[[#This Row],[Ilość]]*ZK_1[[#This Row],[Cena '[0,00']]]</f>
        <v>185</v>
      </c>
    </row>
    <row r="26" spans="2:8" x14ac:dyDescent="0.25">
      <c r="B26" s="4" t="s">
        <v>57</v>
      </c>
      <c r="C26" s="4" t="s">
        <v>58</v>
      </c>
      <c r="D26" s="5">
        <v>95.68</v>
      </c>
      <c r="E26" s="4">
        <v>1</v>
      </c>
      <c r="F26" s="5">
        <f>ZK_1[[#This Row],[Ilość]]*ZK_1[[#This Row],[Cena '[0,00']]]</f>
        <v>95.68</v>
      </c>
    </row>
    <row r="27" spans="2:8" x14ac:dyDescent="0.25">
      <c r="B27" s="4" t="s">
        <v>19</v>
      </c>
      <c r="C27" s="4" t="s">
        <v>20</v>
      </c>
      <c r="D27" s="5">
        <v>2.63</v>
      </c>
      <c r="E27" s="4">
        <v>5</v>
      </c>
      <c r="F27" s="5">
        <f>ZK_1[[#This Row],[Ilość]]*ZK_1[[#This Row],[Cena '[0,00']]]</f>
        <v>13.149999999999999</v>
      </c>
    </row>
    <row r="28" spans="2:8" x14ac:dyDescent="0.25">
      <c r="B28" s="4" t="s">
        <v>21</v>
      </c>
      <c r="C28" s="4" t="s">
        <v>22</v>
      </c>
      <c r="D28" s="5">
        <v>30.38</v>
      </c>
      <c r="E28" s="4">
        <v>2</v>
      </c>
      <c r="F28" s="5">
        <f>ZK_1[[#This Row],[Ilość]]*ZK_1[[#This Row],[Cena '[0,00']]]</f>
        <v>60.76</v>
      </c>
    </row>
    <row r="29" spans="2:8" x14ac:dyDescent="0.25">
      <c r="B29" s="11" t="s">
        <v>23</v>
      </c>
      <c r="C29" s="11" t="s">
        <v>24</v>
      </c>
      <c r="D29" s="12">
        <v>18.02</v>
      </c>
      <c r="E29" s="11">
        <v>2</v>
      </c>
      <c r="F29" s="12">
        <f>ZK_1[[#This Row],[Ilość]]*ZK_1[[#This Row],[Cena '[0,00']]]</f>
        <v>36.04</v>
      </c>
      <c r="G29" s="11"/>
      <c r="H29" s="11" t="s">
        <v>175</v>
      </c>
    </row>
    <row r="30" spans="2:8" x14ac:dyDescent="0.25">
      <c r="B30" s="4" t="s">
        <v>25</v>
      </c>
      <c r="C30" s="4" t="s">
        <v>26</v>
      </c>
      <c r="D30" s="5">
        <v>46.42</v>
      </c>
      <c r="E30" s="4">
        <v>6</v>
      </c>
      <c r="F30" s="5">
        <f>ZK_1[[#This Row],[Ilość]]*ZK_1[[#This Row],[Cena '[0,00']]]</f>
        <v>278.52</v>
      </c>
    </row>
    <row r="31" spans="2:8" x14ac:dyDescent="0.25">
      <c r="B31" s="11" t="s">
        <v>27</v>
      </c>
      <c r="C31" s="11" t="s">
        <v>28</v>
      </c>
      <c r="D31" s="12">
        <v>15.19</v>
      </c>
      <c r="E31" s="11">
        <v>4</v>
      </c>
      <c r="F31" s="12">
        <f>ZK_1[[#This Row],[Ilość]]*ZK_1[[#This Row],[Cena '[0,00']]]</f>
        <v>60.76</v>
      </c>
      <c r="G31" s="11"/>
      <c r="H31" s="11" t="s">
        <v>170</v>
      </c>
    </row>
    <row r="32" spans="2:8" x14ac:dyDescent="0.25">
      <c r="B32" s="11" t="s">
        <v>29</v>
      </c>
      <c r="C32" s="11" t="s">
        <v>30</v>
      </c>
      <c r="D32" s="12">
        <v>46.41</v>
      </c>
      <c r="E32" s="11">
        <v>2</v>
      </c>
      <c r="F32" s="12">
        <f>ZK_1[[#This Row],[Ilość]]*ZK_1[[#This Row],[Cena '[0,00']]]</f>
        <v>92.82</v>
      </c>
      <c r="G32" s="11"/>
      <c r="H32" s="11" t="s">
        <v>170</v>
      </c>
    </row>
    <row r="33" spans="1:8" x14ac:dyDescent="0.25">
      <c r="B33" s="4" t="s">
        <v>45</v>
      </c>
      <c r="C33" s="4" t="s">
        <v>46</v>
      </c>
      <c r="D33" s="5">
        <v>125</v>
      </c>
      <c r="E33" s="4">
        <v>2</v>
      </c>
      <c r="F33" s="5">
        <f>ZK_1[[#This Row],[Ilość]]*ZK_1[[#This Row],[Cena '[0,00']]]</f>
        <v>250</v>
      </c>
    </row>
    <row r="34" spans="1:8" x14ac:dyDescent="0.25">
      <c r="B34" s="4" t="s">
        <v>43</v>
      </c>
      <c r="C34" s="4" t="s">
        <v>42</v>
      </c>
      <c r="D34" s="5">
        <v>296.17</v>
      </c>
      <c r="E34" s="4">
        <v>2</v>
      </c>
      <c r="F34" s="5">
        <f>ZK_1[[#This Row],[Ilość]]*ZK_1[[#This Row],[Cena '[0,00']]]</f>
        <v>592.34</v>
      </c>
    </row>
    <row r="35" spans="1:8" x14ac:dyDescent="0.25">
      <c r="B35" s="4"/>
      <c r="C35" s="4" t="s">
        <v>79</v>
      </c>
      <c r="D35" s="5">
        <v>550</v>
      </c>
      <c r="E35" s="4">
        <v>1</v>
      </c>
      <c r="F35" s="5">
        <f>ZK_1[[#This Row],[Ilość]]*ZK_1[[#This Row],[Cena '[0,00']]]</f>
        <v>550</v>
      </c>
    </row>
    <row r="36" spans="1:8" x14ac:dyDescent="0.25">
      <c r="B36" t="s">
        <v>1</v>
      </c>
      <c r="D36" s="3"/>
      <c r="F36" s="2">
        <f>SUBTOTAL(109,ZK_1[Łączna cena '[0,00']])</f>
        <v>7660.93</v>
      </c>
    </row>
    <row r="38" spans="1:8" x14ac:dyDescent="0.25">
      <c r="A38" s="6" t="s">
        <v>75</v>
      </c>
    </row>
    <row r="39" spans="1:8" x14ac:dyDescent="0.25">
      <c r="B39" t="s">
        <v>4</v>
      </c>
      <c r="C39" t="s">
        <v>5</v>
      </c>
      <c r="D39" s="1" t="s">
        <v>6</v>
      </c>
      <c r="E39" t="s">
        <v>0</v>
      </c>
      <c r="F39" s="1" t="s">
        <v>7</v>
      </c>
    </row>
    <row r="40" spans="1:8" x14ac:dyDescent="0.25">
      <c r="B40" s="11">
        <v>941400</v>
      </c>
      <c r="C40" s="11" t="s">
        <v>44</v>
      </c>
      <c r="D40" s="12">
        <v>400</v>
      </c>
      <c r="E40" s="11">
        <v>1</v>
      </c>
      <c r="F40" s="12">
        <f>ZK_2[[#This Row],[Ilość]]*ZK_2[[#This Row],[Cena '[0,00']]]</f>
        <v>400</v>
      </c>
      <c r="G40" s="11"/>
      <c r="H40" s="11" t="s">
        <v>173</v>
      </c>
    </row>
    <row r="41" spans="1:8" x14ac:dyDescent="0.25">
      <c r="B41" s="4" t="s">
        <v>37</v>
      </c>
      <c r="C41" s="4" t="s">
        <v>38</v>
      </c>
      <c r="D41" s="5">
        <v>66.430000000000007</v>
      </c>
      <c r="E41" s="4">
        <v>1</v>
      </c>
      <c r="F41" s="5">
        <f>ZK_2[[#This Row],[Ilość]]*ZK_2[[#This Row],[Cena '[0,00']]]</f>
        <v>66.430000000000007</v>
      </c>
    </row>
    <row r="42" spans="1:8" x14ac:dyDescent="0.25">
      <c r="B42" s="4" t="s">
        <v>8</v>
      </c>
      <c r="C42" s="4" t="s">
        <v>9</v>
      </c>
      <c r="D42" s="5">
        <v>46.78</v>
      </c>
      <c r="E42" s="4">
        <v>1</v>
      </c>
      <c r="F42" s="5">
        <f>ZK_2[[#This Row],[Ilość]]*ZK_2[[#This Row],[Cena '[0,00']]]</f>
        <v>46.78</v>
      </c>
    </row>
    <row r="43" spans="1:8" x14ac:dyDescent="0.25">
      <c r="B43" s="4" t="s">
        <v>51</v>
      </c>
      <c r="C43" s="4" t="s">
        <v>52</v>
      </c>
      <c r="D43" s="5">
        <v>97.09</v>
      </c>
      <c r="E43" s="4">
        <v>5</v>
      </c>
      <c r="F43" s="5">
        <f>ZK_2[[#This Row],[Ilość]]*ZK_2[[#This Row],[Cena '[0,00']]]</f>
        <v>485.45000000000005</v>
      </c>
    </row>
    <row r="44" spans="1:8" x14ac:dyDescent="0.25">
      <c r="B44" s="4" t="s">
        <v>49</v>
      </c>
      <c r="C44" s="4" t="s">
        <v>50</v>
      </c>
      <c r="D44" s="5">
        <v>11.14</v>
      </c>
      <c r="E44" s="4">
        <v>6</v>
      </c>
      <c r="F44" s="5">
        <f>ZK_2[[#This Row],[Ilość]]*ZK_2[[#This Row],[Cena '[0,00']]]</f>
        <v>66.84</v>
      </c>
    </row>
    <row r="45" spans="1:8" x14ac:dyDescent="0.25">
      <c r="B45" s="4" t="s">
        <v>10</v>
      </c>
      <c r="C45" s="4" t="s">
        <v>11</v>
      </c>
      <c r="D45" s="5">
        <v>2.21</v>
      </c>
      <c r="E45" s="4">
        <v>4</v>
      </c>
      <c r="F45" s="5">
        <f>ZK_2[[#This Row],[Ilość]]*ZK_2[[#This Row],[Cena '[0,00']]]</f>
        <v>8.84</v>
      </c>
    </row>
    <row r="46" spans="1:8" x14ac:dyDescent="0.25">
      <c r="B46" s="4" t="s">
        <v>12</v>
      </c>
      <c r="C46" s="4" t="s">
        <v>13</v>
      </c>
      <c r="D46" s="5">
        <v>1.89</v>
      </c>
      <c r="E46" s="4">
        <v>6</v>
      </c>
      <c r="F46" s="5">
        <f>ZK_2[[#This Row],[Ilość]]*ZK_2[[#This Row],[Cena '[0,00']]]</f>
        <v>11.34</v>
      </c>
    </row>
    <row r="47" spans="1:8" x14ac:dyDescent="0.25">
      <c r="B47" s="11" t="s">
        <v>40</v>
      </c>
      <c r="C47" s="11" t="s">
        <v>41</v>
      </c>
      <c r="D47" s="12">
        <v>25</v>
      </c>
      <c r="E47" s="11">
        <v>1</v>
      </c>
      <c r="F47" s="12">
        <f>ZK_2[[#This Row],[Ilość]]*ZK_2[[#This Row],[Cena '[0,00']]]</f>
        <v>25</v>
      </c>
      <c r="G47" s="11"/>
      <c r="H47" s="11" t="s">
        <v>175</v>
      </c>
    </row>
    <row r="48" spans="1:8" x14ac:dyDescent="0.25">
      <c r="B48" s="4" t="s">
        <v>14</v>
      </c>
      <c r="C48" s="4" t="s">
        <v>15</v>
      </c>
      <c r="D48" s="5">
        <v>909.23</v>
      </c>
      <c r="E48" s="4">
        <v>1</v>
      </c>
      <c r="F48" s="5">
        <f>ZK_2[[#This Row],[Ilość]]*ZK_2[[#This Row],[Cena '[0,00']]]</f>
        <v>909.23</v>
      </c>
    </row>
    <row r="49" spans="2:8" x14ac:dyDescent="0.25">
      <c r="B49" s="4" t="s">
        <v>32</v>
      </c>
      <c r="C49" s="4" t="s">
        <v>31</v>
      </c>
      <c r="D49" s="5">
        <v>425.01</v>
      </c>
      <c r="E49" s="4">
        <v>1</v>
      </c>
      <c r="F49" s="5">
        <f>ZK_2[[#This Row],[Ilość]]*ZK_2[[#This Row],[Cena '[0,00']]]</f>
        <v>425.01</v>
      </c>
    </row>
    <row r="50" spans="2:8" x14ac:dyDescent="0.25">
      <c r="B50" s="10" t="s">
        <v>33</v>
      </c>
      <c r="C50" s="10" t="s">
        <v>34</v>
      </c>
      <c r="D50" s="9">
        <v>520.49</v>
      </c>
      <c r="E50" s="10">
        <v>1</v>
      </c>
      <c r="F50" s="9">
        <f>ZK_2[[#This Row],[Ilość]]*ZK_2[[#This Row],[Cena '[0,00']]]</f>
        <v>520.49</v>
      </c>
      <c r="G50" s="10"/>
      <c r="H50" s="10" t="s">
        <v>169</v>
      </c>
    </row>
    <row r="51" spans="2:8" x14ac:dyDescent="0.25">
      <c r="B51" s="4" t="s">
        <v>16</v>
      </c>
      <c r="C51" s="4" t="s">
        <v>17</v>
      </c>
      <c r="D51" s="5">
        <v>7.26</v>
      </c>
      <c r="E51" s="4">
        <v>1</v>
      </c>
      <c r="F51" s="5">
        <f>ZK_2[[#This Row],[Ilość]]*ZK_2[[#This Row],[Cena '[0,00']]]</f>
        <v>7.26</v>
      </c>
    </row>
    <row r="52" spans="2:8" x14ac:dyDescent="0.25">
      <c r="B52" s="4" t="s">
        <v>35</v>
      </c>
      <c r="C52" s="4" t="s">
        <v>36</v>
      </c>
      <c r="D52" s="5">
        <v>1500</v>
      </c>
      <c r="E52" s="4">
        <v>1</v>
      </c>
      <c r="F52" s="5">
        <f>ZK_2[[#This Row],[Ilość]]*ZK_2[[#This Row],[Cena '[0,00']]]</f>
        <v>1500</v>
      </c>
    </row>
    <row r="53" spans="2:8" x14ac:dyDescent="0.25">
      <c r="B53" s="4" t="s">
        <v>39</v>
      </c>
      <c r="C53" s="4" t="s">
        <v>18</v>
      </c>
      <c r="D53" s="5">
        <v>185</v>
      </c>
      <c r="E53" s="4">
        <v>1</v>
      </c>
      <c r="F53" s="5">
        <f>ZK_2[[#This Row],[Ilość]]*ZK_2[[#This Row],[Cena '[0,00']]]</f>
        <v>185</v>
      </c>
    </row>
    <row r="54" spans="2:8" x14ac:dyDescent="0.25">
      <c r="B54" s="4" t="s">
        <v>19</v>
      </c>
      <c r="C54" s="4" t="s">
        <v>20</v>
      </c>
      <c r="D54" s="5">
        <v>2.63</v>
      </c>
      <c r="E54" s="4">
        <v>5</v>
      </c>
      <c r="F54" s="5">
        <f>ZK_2[[#This Row],[Ilość]]*ZK_2[[#This Row],[Cena '[0,00']]]</f>
        <v>13.149999999999999</v>
      </c>
    </row>
    <row r="55" spans="2:8" x14ac:dyDescent="0.25">
      <c r="B55" s="4" t="s">
        <v>21</v>
      </c>
      <c r="C55" s="4" t="s">
        <v>22</v>
      </c>
      <c r="D55" s="5">
        <v>30.38</v>
      </c>
      <c r="E55" s="4">
        <v>2</v>
      </c>
      <c r="F55" s="5">
        <f>ZK_2[[#This Row],[Ilość]]*ZK_2[[#This Row],[Cena '[0,00']]]</f>
        <v>60.76</v>
      </c>
    </row>
    <row r="56" spans="2:8" x14ac:dyDescent="0.25">
      <c r="B56" s="11" t="s">
        <v>23</v>
      </c>
      <c r="C56" s="11" t="s">
        <v>24</v>
      </c>
      <c r="D56" s="12">
        <v>18.02</v>
      </c>
      <c r="E56" s="11">
        <v>2</v>
      </c>
      <c r="F56" s="12">
        <f>ZK_2[[#This Row],[Ilość]]*ZK_2[[#This Row],[Cena '[0,00']]]</f>
        <v>36.04</v>
      </c>
      <c r="G56" s="11"/>
      <c r="H56" s="11" t="s">
        <v>175</v>
      </c>
    </row>
    <row r="57" spans="2:8" x14ac:dyDescent="0.25">
      <c r="B57" s="4" t="s">
        <v>25</v>
      </c>
      <c r="C57" s="4" t="s">
        <v>26</v>
      </c>
      <c r="D57" s="5">
        <v>46.42</v>
      </c>
      <c r="E57" s="4">
        <v>6</v>
      </c>
      <c r="F57" s="5">
        <f>ZK_2[[#This Row],[Ilość]]*ZK_2[[#This Row],[Cena '[0,00']]]</f>
        <v>278.52</v>
      </c>
    </row>
    <row r="58" spans="2:8" x14ac:dyDescent="0.25">
      <c r="B58" s="11" t="s">
        <v>27</v>
      </c>
      <c r="C58" s="11" t="s">
        <v>28</v>
      </c>
      <c r="D58" s="12">
        <v>15.19</v>
      </c>
      <c r="E58" s="11">
        <v>4</v>
      </c>
      <c r="F58" s="12">
        <f>ZK_2[[#This Row],[Ilość]]*ZK_2[[#This Row],[Cena '[0,00']]]</f>
        <v>60.76</v>
      </c>
      <c r="G58" s="11"/>
      <c r="H58" s="11" t="s">
        <v>170</v>
      </c>
    </row>
    <row r="59" spans="2:8" x14ac:dyDescent="0.25">
      <c r="B59" s="11" t="s">
        <v>29</v>
      </c>
      <c r="C59" s="11" t="s">
        <v>30</v>
      </c>
      <c r="D59" s="12">
        <v>46.41</v>
      </c>
      <c r="E59" s="11">
        <v>2</v>
      </c>
      <c r="F59" s="12">
        <f>ZK_2[[#This Row],[Ilość]]*ZK_2[[#This Row],[Cena '[0,00']]]</f>
        <v>92.82</v>
      </c>
      <c r="G59" s="11"/>
      <c r="H59" s="11" t="s">
        <v>170</v>
      </c>
    </row>
    <row r="60" spans="2:8" x14ac:dyDescent="0.25">
      <c r="B60" s="4" t="s">
        <v>45</v>
      </c>
      <c r="C60" s="4" t="s">
        <v>46</v>
      </c>
      <c r="D60" s="5">
        <v>125</v>
      </c>
      <c r="E60" s="4">
        <v>1</v>
      </c>
      <c r="F60" s="5">
        <f>ZK_2[[#This Row],[Ilość]]*ZK_2[[#This Row],[Cena '[0,00']]]</f>
        <v>125</v>
      </c>
    </row>
    <row r="61" spans="2:8" x14ac:dyDescent="0.25">
      <c r="B61" s="4" t="s">
        <v>43</v>
      </c>
      <c r="C61" s="4" t="s">
        <v>42</v>
      </c>
      <c r="D61" s="5">
        <v>296.17</v>
      </c>
      <c r="E61" s="4">
        <v>2</v>
      </c>
      <c r="F61" s="5">
        <f>ZK_2[[#This Row],[Ilość]]*ZK_2[[#This Row],[Cena '[0,00']]]</f>
        <v>592.34</v>
      </c>
    </row>
    <row r="62" spans="2:8" x14ac:dyDescent="0.25">
      <c r="B62" t="s">
        <v>1</v>
      </c>
      <c r="D62" s="3"/>
      <c r="F62" s="2">
        <f>SUBTOTAL(109,ZK_2[Łączna cena '[0,00']])</f>
        <v>5917.0599999999995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workbookViewId="0">
      <selection activeCell="G1" sqref="G1:G1048576"/>
    </sheetView>
  </sheetViews>
  <sheetFormatPr defaultRowHeight="15" x14ac:dyDescent="0.25"/>
  <cols>
    <col min="1" max="1" width="8.85546875" style="6"/>
    <col min="2" max="2" width="16.5703125" customWidth="1"/>
    <col min="3" max="3" width="61.7109375" bestFit="1" customWidth="1"/>
    <col min="4" max="4" width="12.5703125" style="1" hidden="1" customWidth="1"/>
    <col min="6" max="6" width="18.28515625" style="1" hidden="1" customWidth="1"/>
    <col min="7" max="7" width="0" hidden="1" customWidth="1"/>
    <col min="8" max="8" width="34.28515625" bestFit="1" customWidth="1"/>
  </cols>
  <sheetData>
    <row r="1" spans="1:8" x14ac:dyDescent="0.25">
      <c r="A1" s="6" t="s">
        <v>77</v>
      </c>
      <c r="B1" t="s">
        <v>4</v>
      </c>
      <c r="C1" t="s">
        <v>5</v>
      </c>
      <c r="D1" s="1" t="s">
        <v>6</v>
      </c>
      <c r="E1" t="s">
        <v>0</v>
      </c>
      <c r="F1" s="1" t="s">
        <v>7</v>
      </c>
    </row>
    <row r="2" spans="1:8" x14ac:dyDescent="0.25">
      <c r="B2" s="11">
        <v>941400</v>
      </c>
      <c r="C2" s="11" t="s">
        <v>44</v>
      </c>
      <c r="D2" s="12">
        <v>400</v>
      </c>
      <c r="E2" s="11">
        <v>1</v>
      </c>
      <c r="F2" s="12">
        <f>ZK_3[[#This Row],[Ilość]]*ZK_3[[#This Row],[Cena '[0,00']]]</f>
        <v>400</v>
      </c>
      <c r="G2" s="11"/>
      <c r="H2" s="11" t="s">
        <v>173</v>
      </c>
    </row>
    <row r="3" spans="1:8" x14ac:dyDescent="0.25">
      <c r="B3" s="4" t="s">
        <v>37</v>
      </c>
      <c r="C3" s="4" t="s">
        <v>38</v>
      </c>
      <c r="D3" s="5">
        <v>66.430000000000007</v>
      </c>
      <c r="E3" s="4">
        <v>1</v>
      </c>
      <c r="F3" s="5">
        <f>ZK_3[[#This Row],[Ilość]]*ZK_3[[#This Row],[Cena '[0,00']]]</f>
        <v>66.430000000000007</v>
      </c>
    </row>
    <row r="4" spans="1:8" x14ac:dyDescent="0.25">
      <c r="B4" s="4" t="s">
        <v>8</v>
      </c>
      <c r="C4" s="4" t="s">
        <v>9</v>
      </c>
      <c r="D4" s="5">
        <v>46.78</v>
      </c>
      <c r="E4" s="4">
        <v>1</v>
      </c>
      <c r="F4" s="5">
        <f>ZK_3[[#This Row],[Ilość]]*ZK_3[[#This Row],[Cena '[0,00']]]</f>
        <v>46.78</v>
      </c>
    </row>
    <row r="5" spans="1:8" x14ac:dyDescent="0.25">
      <c r="B5" s="4" t="s">
        <v>51</v>
      </c>
      <c r="C5" s="4" t="s">
        <v>52</v>
      </c>
      <c r="D5" s="5">
        <v>97.09</v>
      </c>
      <c r="E5" s="4">
        <v>5</v>
      </c>
      <c r="F5" s="5">
        <f>ZK_3[[#This Row],[Ilość]]*ZK_3[[#This Row],[Cena '[0,00']]]</f>
        <v>485.45000000000005</v>
      </c>
    </row>
    <row r="6" spans="1:8" x14ac:dyDescent="0.25">
      <c r="B6" s="4" t="s">
        <v>49</v>
      </c>
      <c r="C6" s="4" t="s">
        <v>50</v>
      </c>
      <c r="D6" s="5">
        <v>11.14</v>
      </c>
      <c r="E6" s="4">
        <v>6</v>
      </c>
      <c r="F6" s="5">
        <f>ZK_3[[#This Row],[Ilość]]*ZK_3[[#This Row],[Cena '[0,00']]]</f>
        <v>66.84</v>
      </c>
    </row>
    <row r="7" spans="1:8" x14ac:dyDescent="0.25">
      <c r="B7" s="4" t="s">
        <v>10</v>
      </c>
      <c r="C7" s="4" t="s">
        <v>11</v>
      </c>
      <c r="D7" s="5">
        <v>2.21</v>
      </c>
      <c r="E7" s="4">
        <v>4</v>
      </c>
      <c r="F7" s="5">
        <f>ZK_3[[#This Row],[Ilość]]*ZK_3[[#This Row],[Cena '[0,00']]]</f>
        <v>8.84</v>
      </c>
    </row>
    <row r="8" spans="1:8" x14ac:dyDescent="0.25">
      <c r="B8" s="4" t="s">
        <v>12</v>
      </c>
      <c r="C8" s="4" t="s">
        <v>13</v>
      </c>
      <c r="D8" s="5">
        <v>1.89</v>
      </c>
      <c r="E8" s="4">
        <v>6</v>
      </c>
      <c r="F8" s="5">
        <f>ZK_3[[#This Row],[Ilość]]*ZK_3[[#This Row],[Cena '[0,00']]]</f>
        <v>11.34</v>
      </c>
    </row>
    <row r="9" spans="1:8" x14ac:dyDescent="0.25">
      <c r="B9" s="11" t="s">
        <v>40</v>
      </c>
      <c r="C9" s="11" t="s">
        <v>41</v>
      </c>
      <c r="D9" s="12">
        <v>25</v>
      </c>
      <c r="E9" s="11">
        <v>1</v>
      </c>
      <c r="F9" s="12">
        <f>ZK_3[[#This Row],[Ilość]]*ZK_3[[#This Row],[Cena '[0,00']]]</f>
        <v>25</v>
      </c>
      <c r="G9" s="11"/>
      <c r="H9" s="11" t="s">
        <v>175</v>
      </c>
    </row>
    <row r="10" spans="1:8" x14ac:dyDescent="0.25">
      <c r="B10" s="4" t="s">
        <v>14</v>
      </c>
      <c r="C10" s="4" t="s">
        <v>15</v>
      </c>
      <c r="D10" s="5">
        <v>909.23</v>
      </c>
      <c r="E10" s="4">
        <v>1</v>
      </c>
      <c r="F10" s="5">
        <f>ZK_3[[#This Row],[Ilość]]*ZK_3[[#This Row],[Cena '[0,00']]]</f>
        <v>909.23</v>
      </c>
    </row>
    <row r="11" spans="1:8" x14ac:dyDescent="0.25">
      <c r="B11" s="4" t="s">
        <v>32</v>
      </c>
      <c r="C11" s="4" t="s">
        <v>31</v>
      </c>
      <c r="D11" s="5">
        <v>425.01</v>
      </c>
      <c r="E11" s="4">
        <v>1</v>
      </c>
      <c r="F11" s="5">
        <f>ZK_3[[#This Row],[Ilość]]*ZK_3[[#This Row],[Cena '[0,00']]]</f>
        <v>425.01</v>
      </c>
    </row>
    <row r="12" spans="1:8" x14ac:dyDescent="0.25">
      <c r="B12" s="10" t="s">
        <v>33</v>
      </c>
      <c r="C12" s="10" t="s">
        <v>34</v>
      </c>
      <c r="D12" s="9">
        <v>520.49</v>
      </c>
      <c r="E12" s="10">
        <v>1</v>
      </c>
      <c r="F12" s="9">
        <f>ZK_3[[#This Row],[Ilość]]*ZK_3[[#This Row],[Cena '[0,00']]]</f>
        <v>520.49</v>
      </c>
      <c r="G12" s="10"/>
      <c r="H12" s="10" t="s">
        <v>169</v>
      </c>
    </row>
    <row r="13" spans="1:8" x14ac:dyDescent="0.25">
      <c r="B13" s="4" t="s">
        <v>16</v>
      </c>
      <c r="C13" s="4" t="s">
        <v>17</v>
      </c>
      <c r="D13" s="5">
        <v>7.26</v>
      </c>
      <c r="E13" s="4">
        <v>1</v>
      </c>
      <c r="F13" s="5">
        <f>ZK_3[[#This Row],[Ilość]]*ZK_3[[#This Row],[Cena '[0,00']]]</f>
        <v>7.26</v>
      </c>
    </row>
    <row r="14" spans="1:8" x14ac:dyDescent="0.25">
      <c r="B14" s="4" t="s">
        <v>35</v>
      </c>
      <c r="C14" s="4" t="s">
        <v>36</v>
      </c>
      <c r="D14" s="5">
        <v>1500</v>
      </c>
      <c r="E14" s="4">
        <v>1</v>
      </c>
      <c r="F14" s="5">
        <f>ZK_3[[#This Row],[Ilość]]*ZK_3[[#This Row],[Cena '[0,00']]]</f>
        <v>1500</v>
      </c>
    </row>
    <row r="15" spans="1:8" x14ac:dyDescent="0.25">
      <c r="B15" s="4" t="s">
        <v>39</v>
      </c>
      <c r="C15" s="4" t="s">
        <v>18</v>
      </c>
      <c r="D15" s="5">
        <v>185</v>
      </c>
      <c r="E15" s="4">
        <v>1</v>
      </c>
      <c r="F15" s="5">
        <f>ZK_3[[#This Row],[Ilość]]*ZK_3[[#This Row],[Cena '[0,00']]]</f>
        <v>185</v>
      </c>
    </row>
    <row r="16" spans="1:8" x14ac:dyDescent="0.25">
      <c r="B16" s="4" t="s">
        <v>19</v>
      </c>
      <c r="C16" s="4" t="s">
        <v>20</v>
      </c>
      <c r="D16" s="5">
        <v>2.63</v>
      </c>
      <c r="E16" s="4">
        <v>5</v>
      </c>
      <c r="F16" s="5">
        <f>ZK_3[[#This Row],[Ilość]]*ZK_3[[#This Row],[Cena '[0,00']]]</f>
        <v>13.149999999999999</v>
      </c>
    </row>
    <row r="17" spans="1:8" x14ac:dyDescent="0.25">
      <c r="B17" s="4" t="s">
        <v>21</v>
      </c>
      <c r="C17" s="4" t="s">
        <v>22</v>
      </c>
      <c r="D17" s="5">
        <v>30.38</v>
      </c>
      <c r="E17" s="4">
        <v>2</v>
      </c>
      <c r="F17" s="5">
        <f>ZK_3[[#This Row],[Ilość]]*ZK_3[[#This Row],[Cena '[0,00']]]</f>
        <v>60.76</v>
      </c>
    </row>
    <row r="18" spans="1:8" x14ac:dyDescent="0.25">
      <c r="B18" s="11" t="s">
        <v>23</v>
      </c>
      <c r="C18" s="11" t="s">
        <v>24</v>
      </c>
      <c r="D18" s="12">
        <v>18.02</v>
      </c>
      <c r="E18" s="11">
        <v>2</v>
      </c>
      <c r="F18" s="12">
        <f>ZK_3[[#This Row],[Ilość]]*ZK_3[[#This Row],[Cena '[0,00']]]</f>
        <v>36.04</v>
      </c>
      <c r="G18" s="11"/>
      <c r="H18" s="11" t="s">
        <v>175</v>
      </c>
    </row>
    <row r="19" spans="1:8" x14ac:dyDescent="0.25">
      <c r="B19" s="4" t="s">
        <v>25</v>
      </c>
      <c r="C19" s="4" t="s">
        <v>26</v>
      </c>
      <c r="D19" s="5">
        <v>46.42</v>
      </c>
      <c r="E19" s="4">
        <v>6</v>
      </c>
      <c r="F19" s="5">
        <f>ZK_3[[#This Row],[Ilość]]*ZK_3[[#This Row],[Cena '[0,00']]]</f>
        <v>278.52</v>
      </c>
    </row>
    <row r="20" spans="1:8" x14ac:dyDescent="0.25">
      <c r="B20" s="11" t="s">
        <v>27</v>
      </c>
      <c r="C20" s="11" t="s">
        <v>28</v>
      </c>
      <c r="D20" s="12">
        <v>15.19</v>
      </c>
      <c r="E20" s="11">
        <v>4</v>
      </c>
      <c r="F20" s="12">
        <f>ZK_3[[#This Row],[Ilość]]*ZK_3[[#This Row],[Cena '[0,00']]]</f>
        <v>60.76</v>
      </c>
      <c r="G20" s="11"/>
      <c r="H20" s="11" t="s">
        <v>170</v>
      </c>
    </row>
    <row r="21" spans="1:8" x14ac:dyDescent="0.25">
      <c r="B21" s="11" t="s">
        <v>29</v>
      </c>
      <c r="C21" s="11" t="s">
        <v>30</v>
      </c>
      <c r="D21" s="12">
        <v>46.41</v>
      </c>
      <c r="E21" s="11">
        <v>2</v>
      </c>
      <c r="F21" s="12">
        <f>ZK_3[[#This Row],[Ilość]]*ZK_3[[#This Row],[Cena '[0,00']]]</f>
        <v>92.82</v>
      </c>
      <c r="G21" s="11"/>
      <c r="H21" s="11" t="s">
        <v>170</v>
      </c>
    </row>
    <row r="22" spans="1:8" x14ac:dyDescent="0.25">
      <c r="B22" s="4" t="s">
        <v>45</v>
      </c>
      <c r="C22" s="4" t="s">
        <v>46</v>
      </c>
      <c r="D22" s="5">
        <v>125</v>
      </c>
      <c r="E22" s="4">
        <v>1</v>
      </c>
      <c r="F22" s="5">
        <f>ZK_3[[#This Row],[Ilość]]*ZK_3[[#This Row],[Cena '[0,00']]]</f>
        <v>125</v>
      </c>
    </row>
    <row r="23" spans="1:8" x14ac:dyDescent="0.25">
      <c r="B23" s="4" t="s">
        <v>43</v>
      </c>
      <c r="C23" s="4" t="s">
        <v>42</v>
      </c>
      <c r="D23" s="5">
        <v>296.17</v>
      </c>
      <c r="E23" s="4">
        <v>2</v>
      </c>
      <c r="F23" s="5">
        <f>ZK_3[[#This Row],[Ilość]]*ZK_3[[#This Row],[Cena '[0,00']]]</f>
        <v>592.34</v>
      </c>
    </row>
    <row r="24" spans="1:8" x14ac:dyDescent="0.25">
      <c r="B24" t="s">
        <v>1</v>
      </c>
      <c r="D24" s="3"/>
      <c r="F24" s="2">
        <f>SUBTOTAL(109,ZK_3[Łączna cena '[0,00']])</f>
        <v>5917.0599999999995</v>
      </c>
    </row>
    <row r="26" spans="1:8" x14ac:dyDescent="0.25">
      <c r="A26" s="6" t="s">
        <v>78</v>
      </c>
      <c r="B26" t="s">
        <v>4</v>
      </c>
      <c r="C26" t="s">
        <v>5</v>
      </c>
      <c r="D26" s="1" t="s">
        <v>6</v>
      </c>
      <c r="E26" t="s">
        <v>0</v>
      </c>
      <c r="F26" s="1" t="s">
        <v>7</v>
      </c>
    </row>
    <row r="27" spans="1:8" x14ac:dyDescent="0.25">
      <c r="B27" s="11">
        <v>941400</v>
      </c>
      <c r="C27" s="11" t="s">
        <v>44</v>
      </c>
      <c r="D27" s="12">
        <v>400</v>
      </c>
      <c r="E27" s="11">
        <v>1</v>
      </c>
      <c r="F27" s="12">
        <f>ZK_4[[#This Row],[Ilość]]*ZK_4[[#This Row],[Cena '[0,00']]]</f>
        <v>400</v>
      </c>
      <c r="G27" s="11"/>
      <c r="H27" s="11" t="s">
        <v>173</v>
      </c>
    </row>
    <row r="28" spans="1:8" x14ac:dyDescent="0.25">
      <c r="B28" s="4" t="s">
        <v>69</v>
      </c>
      <c r="C28" s="4" t="s">
        <v>70</v>
      </c>
      <c r="D28" s="5">
        <v>76.599999999999994</v>
      </c>
      <c r="E28" s="4">
        <v>1</v>
      </c>
      <c r="F28" s="5">
        <f>ZK_4[[#This Row],[Ilość]]*ZK_4[[#This Row],[Cena '[0,00']]]</f>
        <v>76.599999999999994</v>
      </c>
    </row>
    <row r="29" spans="1:8" x14ac:dyDescent="0.25">
      <c r="B29" s="4" t="s">
        <v>53</v>
      </c>
      <c r="C29" s="4" t="s">
        <v>54</v>
      </c>
      <c r="D29" s="5">
        <v>8.41</v>
      </c>
      <c r="E29" s="4">
        <v>2</v>
      </c>
      <c r="F29" s="5">
        <f>ZK_4[[#This Row],[Ilość]]*ZK_4[[#This Row],[Cena '[0,00']]]</f>
        <v>16.82</v>
      </c>
    </row>
    <row r="30" spans="1:8" x14ac:dyDescent="0.25">
      <c r="B30" s="4" t="s">
        <v>59</v>
      </c>
      <c r="C30" s="4" t="s">
        <v>60</v>
      </c>
      <c r="D30" s="5">
        <v>29.51</v>
      </c>
      <c r="E30" s="4">
        <v>1</v>
      </c>
      <c r="F30" s="5">
        <f>ZK_4[[#This Row],[Ilość]]*ZK_4[[#This Row],[Cena '[0,00']]]</f>
        <v>29.51</v>
      </c>
    </row>
    <row r="31" spans="1:8" x14ac:dyDescent="0.25">
      <c r="B31" s="4" t="s">
        <v>55</v>
      </c>
      <c r="C31" s="4" t="s">
        <v>56</v>
      </c>
      <c r="D31" s="5">
        <v>23.56</v>
      </c>
      <c r="E31" s="4">
        <v>2</v>
      </c>
      <c r="F31" s="5">
        <f>ZK_4[[#This Row],[Ilość]]*ZK_4[[#This Row],[Cena '[0,00']]]</f>
        <v>47.12</v>
      </c>
    </row>
    <row r="32" spans="1:8" x14ac:dyDescent="0.25">
      <c r="B32" s="4" t="s">
        <v>37</v>
      </c>
      <c r="C32" s="4" t="s">
        <v>38</v>
      </c>
      <c r="D32" s="5">
        <v>66.430000000000007</v>
      </c>
      <c r="E32" s="4">
        <v>1</v>
      </c>
      <c r="F32" s="5">
        <f>ZK_4[[#This Row],[Ilość]]*ZK_4[[#This Row],[Cena '[0,00']]]</f>
        <v>66.430000000000007</v>
      </c>
    </row>
    <row r="33" spans="2:8" x14ac:dyDescent="0.25">
      <c r="B33" s="4" t="s">
        <v>67</v>
      </c>
      <c r="C33" s="4" t="s">
        <v>68</v>
      </c>
      <c r="D33" s="5">
        <v>81.239999999999995</v>
      </c>
      <c r="E33" s="4">
        <v>2</v>
      </c>
      <c r="F33" s="5">
        <f>ZK_4[[#This Row],[Ilość]]*ZK_4[[#This Row],[Cena '[0,00']]]</f>
        <v>162.47999999999999</v>
      </c>
    </row>
    <row r="34" spans="2:8" x14ac:dyDescent="0.25">
      <c r="B34" s="4" t="s">
        <v>71</v>
      </c>
      <c r="C34" s="4" t="s">
        <v>72</v>
      </c>
      <c r="D34" s="5">
        <v>58.86</v>
      </c>
      <c r="E34" s="4">
        <v>1</v>
      </c>
      <c r="F34" s="5">
        <f>ZK_4[[#This Row],[Ilość]]*ZK_4[[#This Row],[Cena '[0,00']]]</f>
        <v>58.86</v>
      </c>
    </row>
    <row r="35" spans="2:8" x14ac:dyDescent="0.25">
      <c r="B35" s="4" t="s">
        <v>47</v>
      </c>
      <c r="C35" s="4" t="s">
        <v>48</v>
      </c>
      <c r="D35" s="5">
        <v>400</v>
      </c>
      <c r="E35" s="4">
        <v>1</v>
      </c>
      <c r="F35" s="5">
        <f>ZK_4[[#This Row],[Ilość]]*ZK_4[[#This Row],[Cena '[0,00']]]</f>
        <v>400</v>
      </c>
    </row>
    <row r="36" spans="2:8" x14ac:dyDescent="0.25">
      <c r="B36" s="4" t="s">
        <v>8</v>
      </c>
      <c r="C36" s="4" t="s">
        <v>9</v>
      </c>
      <c r="D36" s="5">
        <v>46.78</v>
      </c>
      <c r="E36" s="4">
        <v>1</v>
      </c>
      <c r="F36" s="5">
        <f>ZK_4[[#This Row],[Ilość]]*ZK_4[[#This Row],[Cena '[0,00']]]</f>
        <v>46.78</v>
      </c>
    </row>
    <row r="37" spans="2:8" x14ac:dyDescent="0.25">
      <c r="B37" s="4" t="s">
        <v>51</v>
      </c>
      <c r="C37" s="4" t="s">
        <v>52</v>
      </c>
      <c r="D37" s="5">
        <v>97.09</v>
      </c>
      <c r="E37" s="4">
        <v>5</v>
      </c>
      <c r="F37" s="5">
        <f>ZK_4[[#This Row],[Ilość]]*ZK_4[[#This Row],[Cena '[0,00']]]</f>
        <v>485.45000000000005</v>
      </c>
    </row>
    <row r="38" spans="2:8" x14ac:dyDescent="0.25">
      <c r="B38" s="4" t="s">
        <v>61</v>
      </c>
      <c r="C38" s="4" t="s">
        <v>62</v>
      </c>
      <c r="D38" s="5">
        <v>51.06</v>
      </c>
      <c r="E38" s="4">
        <v>3</v>
      </c>
      <c r="F38" s="5">
        <f>ZK_4[[#This Row],[Ilość]]*ZK_4[[#This Row],[Cena '[0,00']]]</f>
        <v>153.18</v>
      </c>
    </row>
    <row r="39" spans="2:8" x14ac:dyDescent="0.25">
      <c r="B39" s="4" t="s">
        <v>49</v>
      </c>
      <c r="C39" s="4" t="s">
        <v>50</v>
      </c>
      <c r="D39" s="5">
        <v>11.14</v>
      </c>
      <c r="E39" s="4">
        <v>6</v>
      </c>
      <c r="F39" s="5">
        <f>ZK_4[[#This Row],[Ilość]]*ZK_4[[#This Row],[Cena '[0,00']]]</f>
        <v>66.84</v>
      </c>
    </row>
    <row r="40" spans="2:8" x14ac:dyDescent="0.25">
      <c r="B40" s="4" t="s">
        <v>10</v>
      </c>
      <c r="C40" s="4" t="s">
        <v>11</v>
      </c>
      <c r="D40" s="5">
        <v>2.21</v>
      </c>
      <c r="E40" s="4">
        <v>4</v>
      </c>
      <c r="F40" s="5">
        <f>ZK_4[[#This Row],[Ilość]]*ZK_4[[#This Row],[Cena '[0,00']]]</f>
        <v>8.84</v>
      </c>
    </row>
    <row r="41" spans="2:8" x14ac:dyDescent="0.25">
      <c r="B41" s="4" t="s">
        <v>12</v>
      </c>
      <c r="C41" s="4" t="s">
        <v>13</v>
      </c>
      <c r="D41" s="5">
        <v>1.89</v>
      </c>
      <c r="E41" s="4">
        <v>6</v>
      </c>
      <c r="F41" s="5">
        <f>ZK_4[[#This Row],[Ilość]]*ZK_4[[#This Row],[Cena '[0,00']]]</f>
        <v>11.34</v>
      </c>
    </row>
    <row r="42" spans="2:8" x14ac:dyDescent="0.25">
      <c r="B42" s="4" t="s">
        <v>80</v>
      </c>
      <c r="C42" s="4" t="s">
        <v>81</v>
      </c>
      <c r="D42" s="5">
        <v>3.18</v>
      </c>
      <c r="E42" s="4">
        <v>3</v>
      </c>
      <c r="F42" s="5">
        <f>ZK_4[[#This Row],[Ilość]]*ZK_4[[#This Row],[Cena '[0,00']]]</f>
        <v>9.5400000000000009</v>
      </c>
    </row>
    <row r="43" spans="2:8" x14ac:dyDescent="0.25">
      <c r="B43" s="4" t="s">
        <v>63</v>
      </c>
      <c r="C43" s="4" t="s">
        <v>64</v>
      </c>
      <c r="D43" s="5">
        <v>3.18</v>
      </c>
      <c r="E43" s="4">
        <v>3</v>
      </c>
      <c r="F43" s="5">
        <f>ZK_4[[#This Row],[Ilość]]*ZK_4[[#This Row],[Cena '[0,00']]]</f>
        <v>9.5400000000000009</v>
      </c>
    </row>
    <row r="44" spans="2:8" x14ac:dyDescent="0.25">
      <c r="B44" s="4" t="s">
        <v>65</v>
      </c>
      <c r="C44" s="4" t="s">
        <v>66</v>
      </c>
      <c r="D44" s="5">
        <v>3.18</v>
      </c>
      <c r="E44" s="4">
        <v>3</v>
      </c>
      <c r="F44" s="5">
        <f>ZK_4[[#This Row],[Ilość]]*ZK_4[[#This Row],[Cena '[0,00']]]</f>
        <v>9.5400000000000009</v>
      </c>
    </row>
    <row r="45" spans="2:8" x14ac:dyDescent="0.25">
      <c r="B45" s="11" t="s">
        <v>40</v>
      </c>
      <c r="C45" s="11" t="s">
        <v>41</v>
      </c>
      <c r="D45" s="12">
        <v>25</v>
      </c>
      <c r="E45" s="11">
        <v>1</v>
      </c>
      <c r="F45" s="12">
        <f>ZK_4[[#This Row],[Ilość]]*ZK_4[[#This Row],[Cena '[0,00']]]</f>
        <v>25</v>
      </c>
      <c r="G45" s="11"/>
      <c r="H45" s="11" t="s">
        <v>175</v>
      </c>
    </row>
    <row r="46" spans="2:8" x14ac:dyDescent="0.25">
      <c r="B46" s="4" t="s">
        <v>14</v>
      </c>
      <c r="C46" s="4" t="s">
        <v>15</v>
      </c>
      <c r="D46" s="5">
        <v>909.23</v>
      </c>
      <c r="E46" s="4">
        <v>1</v>
      </c>
      <c r="F46" s="5">
        <f>ZK_4[[#This Row],[Ilość]]*ZK_4[[#This Row],[Cena '[0,00']]]</f>
        <v>909.23</v>
      </c>
    </row>
    <row r="47" spans="2:8" x14ac:dyDescent="0.25">
      <c r="B47" s="4" t="s">
        <v>32</v>
      </c>
      <c r="C47" s="4" t="s">
        <v>31</v>
      </c>
      <c r="D47" s="5">
        <v>425.01</v>
      </c>
      <c r="E47" s="4">
        <v>1</v>
      </c>
      <c r="F47" s="5">
        <f>ZK_4[[#This Row],[Ilość]]*ZK_4[[#This Row],[Cena '[0,00']]]</f>
        <v>425.01</v>
      </c>
    </row>
    <row r="48" spans="2:8" x14ac:dyDescent="0.25">
      <c r="B48" s="10" t="s">
        <v>33</v>
      </c>
      <c r="C48" s="10" t="s">
        <v>34</v>
      </c>
      <c r="D48" s="9">
        <v>520.49</v>
      </c>
      <c r="E48" s="10">
        <v>1</v>
      </c>
      <c r="F48" s="9">
        <f>ZK_4[[#This Row],[Ilość]]*ZK_4[[#This Row],[Cena '[0,00']]]</f>
        <v>520.49</v>
      </c>
      <c r="G48" s="10"/>
      <c r="H48" s="10" t="s">
        <v>171</v>
      </c>
    </row>
    <row r="49" spans="2:8" x14ac:dyDescent="0.25">
      <c r="B49" s="4" t="s">
        <v>16</v>
      </c>
      <c r="C49" s="4" t="s">
        <v>17</v>
      </c>
      <c r="D49" s="5">
        <v>7.26</v>
      </c>
      <c r="E49" s="4">
        <v>1</v>
      </c>
      <c r="F49" s="5">
        <f>ZK_4[[#This Row],[Ilość]]*ZK_4[[#This Row],[Cena '[0,00']]]</f>
        <v>7.26</v>
      </c>
    </row>
    <row r="50" spans="2:8" x14ac:dyDescent="0.25">
      <c r="B50" s="4" t="s">
        <v>73</v>
      </c>
      <c r="C50" s="4" t="s">
        <v>74</v>
      </c>
      <c r="D50" s="5">
        <v>1500</v>
      </c>
      <c r="E50" s="4">
        <v>1</v>
      </c>
      <c r="F50" s="5">
        <f>ZK_4[[#This Row],[Ilość]]*ZK_4[[#This Row],[Cena '[0,00']]]</f>
        <v>1500</v>
      </c>
    </row>
    <row r="51" spans="2:8" x14ac:dyDescent="0.25">
      <c r="B51" s="4" t="s">
        <v>39</v>
      </c>
      <c r="C51" s="4" t="s">
        <v>18</v>
      </c>
      <c r="D51" s="5">
        <v>185</v>
      </c>
      <c r="E51" s="4">
        <v>1</v>
      </c>
      <c r="F51" s="5">
        <f>ZK_4[[#This Row],[Ilość]]*ZK_4[[#This Row],[Cena '[0,00']]]</f>
        <v>185</v>
      </c>
    </row>
    <row r="52" spans="2:8" x14ac:dyDescent="0.25">
      <c r="B52" s="4" t="s">
        <v>57</v>
      </c>
      <c r="C52" s="4" t="s">
        <v>58</v>
      </c>
      <c r="D52" s="5">
        <v>95.68</v>
      </c>
      <c r="E52" s="4">
        <v>1</v>
      </c>
      <c r="F52" s="5">
        <f>ZK_4[[#This Row],[Ilość]]*ZK_4[[#This Row],[Cena '[0,00']]]</f>
        <v>95.68</v>
      </c>
    </row>
    <row r="53" spans="2:8" x14ac:dyDescent="0.25">
      <c r="B53" s="4" t="s">
        <v>19</v>
      </c>
      <c r="C53" s="4" t="s">
        <v>20</v>
      </c>
      <c r="D53" s="5">
        <v>2.63</v>
      </c>
      <c r="E53" s="4">
        <v>5</v>
      </c>
      <c r="F53" s="5">
        <f>ZK_4[[#This Row],[Ilość]]*ZK_4[[#This Row],[Cena '[0,00']]]</f>
        <v>13.149999999999999</v>
      </c>
    </row>
    <row r="54" spans="2:8" x14ac:dyDescent="0.25">
      <c r="B54" s="4" t="s">
        <v>21</v>
      </c>
      <c r="C54" s="4" t="s">
        <v>22</v>
      </c>
      <c r="D54" s="5">
        <v>30.38</v>
      </c>
      <c r="E54" s="4">
        <v>2</v>
      </c>
      <c r="F54" s="5">
        <f>ZK_4[[#This Row],[Ilość]]*ZK_4[[#This Row],[Cena '[0,00']]]</f>
        <v>60.76</v>
      </c>
    </row>
    <row r="55" spans="2:8" x14ac:dyDescent="0.25">
      <c r="B55" s="11" t="s">
        <v>23</v>
      </c>
      <c r="C55" s="11" t="s">
        <v>24</v>
      </c>
      <c r="D55" s="12">
        <v>18.02</v>
      </c>
      <c r="E55" s="11">
        <v>2</v>
      </c>
      <c r="F55" s="12">
        <f>ZK_4[[#This Row],[Ilość]]*ZK_4[[#This Row],[Cena '[0,00']]]</f>
        <v>36.04</v>
      </c>
      <c r="G55" s="11"/>
      <c r="H55" s="11" t="s">
        <v>175</v>
      </c>
    </row>
    <row r="56" spans="2:8" x14ac:dyDescent="0.25">
      <c r="B56" s="4" t="s">
        <v>25</v>
      </c>
      <c r="C56" s="4" t="s">
        <v>26</v>
      </c>
      <c r="D56" s="5">
        <v>46.42</v>
      </c>
      <c r="E56" s="4">
        <v>6</v>
      </c>
      <c r="F56" s="5">
        <f>ZK_4[[#This Row],[Ilość]]*ZK_4[[#This Row],[Cena '[0,00']]]</f>
        <v>278.52</v>
      </c>
    </row>
    <row r="57" spans="2:8" x14ac:dyDescent="0.25">
      <c r="B57" s="11" t="s">
        <v>27</v>
      </c>
      <c r="C57" s="11" t="s">
        <v>28</v>
      </c>
      <c r="D57" s="12">
        <v>15.19</v>
      </c>
      <c r="E57" s="11">
        <v>4</v>
      </c>
      <c r="F57" s="12">
        <f>ZK_4[[#This Row],[Ilość]]*ZK_4[[#This Row],[Cena '[0,00']]]</f>
        <v>60.76</v>
      </c>
      <c r="G57" s="11"/>
      <c r="H57" s="11" t="s">
        <v>170</v>
      </c>
    </row>
    <row r="58" spans="2:8" x14ac:dyDescent="0.25">
      <c r="B58" s="11" t="s">
        <v>29</v>
      </c>
      <c r="C58" s="11" t="s">
        <v>30</v>
      </c>
      <c r="D58" s="12">
        <v>46.41</v>
      </c>
      <c r="E58" s="11">
        <v>2</v>
      </c>
      <c r="F58" s="12">
        <f>ZK_4[[#This Row],[Ilość]]*ZK_4[[#This Row],[Cena '[0,00']]]</f>
        <v>92.82</v>
      </c>
      <c r="G58" s="11"/>
      <c r="H58" s="11" t="s">
        <v>170</v>
      </c>
    </row>
    <row r="59" spans="2:8" x14ac:dyDescent="0.25">
      <c r="B59" s="4" t="s">
        <v>45</v>
      </c>
      <c r="C59" s="4" t="s">
        <v>46</v>
      </c>
      <c r="D59" s="5">
        <v>125</v>
      </c>
      <c r="E59" s="4">
        <v>2</v>
      </c>
      <c r="F59" s="5">
        <f>ZK_4[[#This Row],[Ilość]]*ZK_4[[#This Row],[Cena '[0,00']]]</f>
        <v>250</v>
      </c>
    </row>
    <row r="60" spans="2:8" x14ac:dyDescent="0.25">
      <c r="B60" s="4" t="s">
        <v>43</v>
      </c>
      <c r="C60" s="4" t="s">
        <v>42</v>
      </c>
      <c r="D60" s="5">
        <v>296.17</v>
      </c>
      <c r="E60" s="4">
        <v>2</v>
      </c>
      <c r="F60" s="5">
        <f>ZK_4[[#This Row],[Ilość]]*ZK_4[[#This Row],[Cena '[0,00']]]</f>
        <v>592.34</v>
      </c>
    </row>
    <row r="61" spans="2:8" x14ac:dyDescent="0.25">
      <c r="B61" s="4"/>
      <c r="C61" s="4" t="s">
        <v>79</v>
      </c>
      <c r="D61" s="5">
        <v>550</v>
      </c>
      <c r="E61" s="4">
        <v>1</v>
      </c>
      <c r="F61" s="5">
        <f>ZK_4[[#This Row],[Ilość]]*ZK_4[[#This Row],[Cena '[0,00']]]</f>
        <v>550</v>
      </c>
    </row>
    <row r="62" spans="2:8" x14ac:dyDescent="0.25">
      <c r="B62" t="s">
        <v>1</v>
      </c>
      <c r="D62" s="3"/>
      <c r="F62" s="2">
        <f>SUBTOTAL(109,ZK_4[Łączna cena '[0,00']])</f>
        <v>7660.93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H10" sqref="H10"/>
    </sheetView>
  </sheetViews>
  <sheetFormatPr defaultRowHeight="15" x14ac:dyDescent="0.25"/>
  <cols>
    <col min="1" max="1" width="8.85546875" style="6"/>
    <col min="2" max="2" width="14.85546875" customWidth="1"/>
    <col min="3" max="3" width="51.42578125" customWidth="1"/>
    <col min="4" max="4" width="12.5703125" style="1" hidden="1" customWidth="1"/>
    <col min="5" max="5" width="7.28515625" bestFit="1" customWidth="1"/>
    <col min="6" max="6" width="18.28515625" style="1" hidden="1" customWidth="1"/>
    <col min="7" max="7" width="0" hidden="1" customWidth="1"/>
    <col min="8" max="8" width="58.7109375" customWidth="1"/>
  </cols>
  <sheetData>
    <row r="1" spans="1:8" x14ac:dyDescent="0.25">
      <c r="A1" s="6" t="s">
        <v>2</v>
      </c>
      <c r="B1" t="s">
        <v>4</v>
      </c>
      <c r="C1" t="s">
        <v>5</v>
      </c>
      <c r="D1" s="1" t="s">
        <v>6</v>
      </c>
      <c r="E1" t="s">
        <v>0</v>
      </c>
      <c r="F1" s="1" t="s">
        <v>7</v>
      </c>
    </row>
    <row r="2" spans="1:8" x14ac:dyDescent="0.25">
      <c r="B2" s="11">
        <v>951400</v>
      </c>
      <c r="C2" s="11" t="s">
        <v>136</v>
      </c>
      <c r="D2" s="12">
        <v>185</v>
      </c>
      <c r="E2" s="11">
        <v>1</v>
      </c>
      <c r="F2" s="12">
        <f>RH[[#This Row],[Ilość]]*RH[[#This Row],[Cena '[0,00']]]</f>
        <v>185</v>
      </c>
      <c r="G2" s="11"/>
      <c r="H2" s="11" t="s">
        <v>174</v>
      </c>
    </row>
    <row r="3" spans="1:8" x14ac:dyDescent="0.25">
      <c r="B3" t="s">
        <v>138</v>
      </c>
      <c r="C3" t="s">
        <v>137</v>
      </c>
      <c r="D3" s="1">
        <v>275</v>
      </c>
      <c r="E3">
        <v>1</v>
      </c>
      <c r="F3" s="5">
        <f>RH[[#This Row],[Ilość]]*RH[[#This Row],[Cena '[0,00']]]</f>
        <v>275</v>
      </c>
    </row>
    <row r="4" spans="1:8" x14ac:dyDescent="0.25">
      <c r="B4" t="s">
        <v>53</v>
      </c>
      <c r="C4" t="s">
        <v>54</v>
      </c>
      <c r="D4" s="1">
        <v>8.41</v>
      </c>
      <c r="E4">
        <v>2</v>
      </c>
      <c r="F4" s="5">
        <f>RH[[#This Row],[Ilość]]*RH[[#This Row],[Cena '[0,00']]]</f>
        <v>16.82</v>
      </c>
    </row>
    <row r="5" spans="1:8" x14ac:dyDescent="0.25">
      <c r="B5" s="11" t="s">
        <v>125</v>
      </c>
      <c r="C5" s="11" t="s">
        <v>126</v>
      </c>
      <c r="D5" s="12">
        <v>6.71</v>
      </c>
      <c r="E5" s="11">
        <v>8</v>
      </c>
      <c r="F5" s="12">
        <f>RH[[#This Row],[Ilość]]*RH[[#This Row],[Cena '[0,00']]]</f>
        <v>53.68</v>
      </c>
      <c r="G5" s="11"/>
      <c r="H5" s="11" t="s">
        <v>175</v>
      </c>
    </row>
    <row r="6" spans="1:8" x14ac:dyDescent="0.25">
      <c r="B6" t="s">
        <v>59</v>
      </c>
      <c r="C6" t="s">
        <v>60</v>
      </c>
      <c r="D6" s="1">
        <v>29.51</v>
      </c>
      <c r="E6">
        <v>2</v>
      </c>
      <c r="F6" s="5">
        <f>RH[[#This Row],[Ilość]]*RH[[#This Row],[Cena '[0,00']]]</f>
        <v>59.02</v>
      </c>
    </row>
    <row r="7" spans="1:8" x14ac:dyDescent="0.25">
      <c r="B7" t="s">
        <v>116</v>
      </c>
      <c r="C7" t="s">
        <v>117</v>
      </c>
      <c r="D7" s="1">
        <v>80.569999999999993</v>
      </c>
      <c r="E7">
        <v>2</v>
      </c>
      <c r="F7" s="5">
        <f>RH[[#This Row],[Ilość]]*RH[[#This Row],[Cena '[0,00']]]</f>
        <v>161.13999999999999</v>
      </c>
    </row>
    <row r="8" spans="1:8" x14ac:dyDescent="0.25">
      <c r="B8" t="s">
        <v>135</v>
      </c>
      <c r="C8" t="s">
        <v>122</v>
      </c>
      <c r="D8" s="1">
        <v>50</v>
      </c>
      <c r="E8">
        <v>1</v>
      </c>
      <c r="F8" s="5">
        <f>RH[[#This Row],[Ilość]]*RH[[#This Row],[Cena '[0,00']]]</f>
        <v>50</v>
      </c>
    </row>
    <row r="9" spans="1:8" x14ac:dyDescent="0.25">
      <c r="B9" t="s">
        <v>127</v>
      </c>
      <c r="C9" t="s">
        <v>128</v>
      </c>
      <c r="D9" s="1">
        <v>122.34</v>
      </c>
      <c r="E9">
        <v>1</v>
      </c>
      <c r="F9" s="5">
        <f>RH[[#This Row],[Ilość]]*RH[[#This Row],[Cena '[0,00']]]</f>
        <v>122.34</v>
      </c>
    </row>
    <row r="10" spans="1:8" x14ac:dyDescent="0.25">
      <c r="B10" t="s">
        <v>82</v>
      </c>
      <c r="C10" t="s">
        <v>83</v>
      </c>
      <c r="D10" s="1">
        <v>1028.48</v>
      </c>
      <c r="E10">
        <v>1</v>
      </c>
      <c r="F10" s="5">
        <f>RH[[#This Row],[Ilość]]*RH[[#This Row],[Cena '[0,00']]]</f>
        <v>1028.48</v>
      </c>
    </row>
    <row r="11" spans="1:8" x14ac:dyDescent="0.25">
      <c r="B11" t="s">
        <v>84</v>
      </c>
      <c r="C11" t="s">
        <v>85</v>
      </c>
      <c r="D11" s="1">
        <v>169.25</v>
      </c>
      <c r="E11">
        <v>1</v>
      </c>
      <c r="F11" s="5">
        <f>RH[[#This Row],[Ilość]]*RH[[#This Row],[Cena '[0,00']]]</f>
        <v>169.25</v>
      </c>
    </row>
    <row r="12" spans="1:8" x14ac:dyDescent="0.25">
      <c r="B12" t="s">
        <v>92</v>
      </c>
      <c r="C12" t="s">
        <v>93</v>
      </c>
      <c r="D12" s="1">
        <v>89.82</v>
      </c>
      <c r="E12">
        <v>2</v>
      </c>
      <c r="F12" s="5">
        <f>RH[[#This Row],[Ilość]]*RH[[#This Row],[Cena '[0,00']]]</f>
        <v>179.64</v>
      </c>
    </row>
    <row r="13" spans="1:8" x14ac:dyDescent="0.25">
      <c r="B13" t="s">
        <v>100</v>
      </c>
      <c r="C13" t="s">
        <v>101</v>
      </c>
      <c r="D13" s="1">
        <v>31.06</v>
      </c>
      <c r="E13">
        <v>7</v>
      </c>
      <c r="F13" s="5">
        <f>RH[[#This Row],[Ilość]]*RH[[#This Row],[Cena '[0,00']]]</f>
        <v>217.42</v>
      </c>
    </row>
    <row r="14" spans="1:8" x14ac:dyDescent="0.25">
      <c r="B14" t="s">
        <v>98</v>
      </c>
      <c r="C14" t="s">
        <v>99</v>
      </c>
      <c r="D14" s="1">
        <v>35.9</v>
      </c>
      <c r="E14">
        <v>1</v>
      </c>
      <c r="F14" s="5">
        <f>RH[[#This Row],[Ilość]]*RH[[#This Row],[Cena '[0,00']]]</f>
        <v>35.9</v>
      </c>
    </row>
    <row r="15" spans="1:8" x14ac:dyDescent="0.25">
      <c r="B15" t="s">
        <v>94</v>
      </c>
      <c r="C15" t="s">
        <v>95</v>
      </c>
      <c r="D15" s="1">
        <v>50.43</v>
      </c>
      <c r="E15">
        <v>2</v>
      </c>
      <c r="F15" s="5">
        <f>RH[[#This Row],[Ilość]]*RH[[#This Row],[Cena '[0,00']]]</f>
        <v>100.86</v>
      </c>
    </row>
    <row r="16" spans="1:8" x14ac:dyDescent="0.25">
      <c r="B16" t="s">
        <v>90</v>
      </c>
      <c r="C16" t="s">
        <v>91</v>
      </c>
      <c r="D16" s="1">
        <v>131.62</v>
      </c>
      <c r="E16">
        <v>1</v>
      </c>
      <c r="F16" s="5">
        <f>RH[[#This Row],[Ilość]]*RH[[#This Row],[Cena '[0,00']]]</f>
        <v>131.62</v>
      </c>
    </row>
    <row r="17" spans="2:8" x14ac:dyDescent="0.25">
      <c r="B17" t="s">
        <v>108</v>
      </c>
      <c r="C17" t="s">
        <v>109</v>
      </c>
      <c r="D17" s="1">
        <v>14.4</v>
      </c>
      <c r="E17">
        <v>9</v>
      </c>
      <c r="F17" s="5">
        <f>RH[[#This Row],[Ilość]]*RH[[#This Row],[Cena '[0,00']]]</f>
        <v>129.6</v>
      </c>
    </row>
    <row r="18" spans="2:8" x14ac:dyDescent="0.25">
      <c r="B18" t="s">
        <v>106</v>
      </c>
      <c r="C18" t="s">
        <v>107</v>
      </c>
      <c r="D18" s="1">
        <v>38.14</v>
      </c>
      <c r="E18">
        <v>2</v>
      </c>
      <c r="F18" s="5">
        <f>RH[[#This Row],[Ilość]]*RH[[#This Row],[Cena '[0,00']]]</f>
        <v>76.28</v>
      </c>
    </row>
    <row r="19" spans="2:8" x14ac:dyDescent="0.25">
      <c r="B19" t="s">
        <v>86</v>
      </c>
      <c r="C19" t="s">
        <v>87</v>
      </c>
      <c r="D19" s="1">
        <v>65.34</v>
      </c>
      <c r="E19">
        <v>1</v>
      </c>
      <c r="F19" s="5">
        <f>RH[[#This Row],[Ilość]]*RH[[#This Row],[Cena '[0,00']]]</f>
        <v>65.34</v>
      </c>
    </row>
    <row r="20" spans="2:8" x14ac:dyDescent="0.25">
      <c r="B20" t="s">
        <v>88</v>
      </c>
      <c r="C20" t="s">
        <v>89</v>
      </c>
      <c r="D20" s="1">
        <v>36.19</v>
      </c>
      <c r="E20">
        <v>1</v>
      </c>
      <c r="F20" s="5">
        <f>RH[[#This Row],[Ilość]]*RH[[#This Row],[Cena '[0,00']]]</f>
        <v>36.19</v>
      </c>
    </row>
    <row r="21" spans="2:8" x14ac:dyDescent="0.25">
      <c r="B21" t="s">
        <v>133</v>
      </c>
      <c r="C21" t="s">
        <v>134</v>
      </c>
      <c r="D21" s="1">
        <v>19.5</v>
      </c>
      <c r="E21">
        <v>7</v>
      </c>
      <c r="F21" s="5">
        <f>RH[[#This Row],[Ilość]]*RH[[#This Row],[Cena '[0,00']]]</f>
        <v>136.5</v>
      </c>
    </row>
    <row r="22" spans="2:8" x14ac:dyDescent="0.25">
      <c r="B22" t="s">
        <v>129</v>
      </c>
      <c r="C22" t="s">
        <v>130</v>
      </c>
      <c r="D22" s="1">
        <v>1.2</v>
      </c>
      <c r="E22">
        <v>20</v>
      </c>
      <c r="F22" s="5">
        <f>RH[[#This Row],[Ilość]]*RH[[#This Row],[Cena '[0,00']]]</f>
        <v>24</v>
      </c>
    </row>
    <row r="23" spans="2:8" x14ac:dyDescent="0.25">
      <c r="B23" t="s">
        <v>131</v>
      </c>
      <c r="C23" t="s">
        <v>132</v>
      </c>
      <c r="D23" s="1">
        <v>1.24</v>
      </c>
      <c r="E23">
        <v>20</v>
      </c>
      <c r="F23" s="5">
        <f>RH[[#This Row],[Ilość]]*RH[[#This Row],[Cena '[0,00']]]</f>
        <v>24.8</v>
      </c>
    </row>
    <row r="24" spans="2:8" x14ac:dyDescent="0.25">
      <c r="B24" s="11" t="s">
        <v>110</v>
      </c>
      <c r="C24" s="11" t="s">
        <v>111</v>
      </c>
      <c r="D24" s="12">
        <v>159.96</v>
      </c>
      <c r="E24" s="11">
        <v>8</v>
      </c>
      <c r="F24" s="12">
        <f>RH[[#This Row],[Ilość]]*RH[[#This Row],[Cena '[0,00']]]</f>
        <v>1279.68</v>
      </c>
      <c r="G24" s="11"/>
      <c r="H24" s="11" t="s">
        <v>176</v>
      </c>
    </row>
    <row r="25" spans="2:8" x14ac:dyDescent="0.25">
      <c r="B25" t="s">
        <v>118</v>
      </c>
      <c r="C25" t="s">
        <v>119</v>
      </c>
      <c r="D25" s="1">
        <v>8.33</v>
      </c>
      <c r="E25">
        <v>1</v>
      </c>
      <c r="F25" s="5">
        <f>RH[[#This Row],[Ilość]]*RH[[#This Row],[Cena '[0,00']]]</f>
        <v>8.33</v>
      </c>
    </row>
    <row r="26" spans="2:8" x14ac:dyDescent="0.25">
      <c r="B26" t="s">
        <v>112</v>
      </c>
      <c r="C26" t="s">
        <v>113</v>
      </c>
      <c r="D26" s="1">
        <v>24.97</v>
      </c>
      <c r="E26">
        <v>1</v>
      </c>
      <c r="F26" s="5">
        <f>RH[[#This Row],[Ilość]]*RH[[#This Row],[Cena '[0,00']]]</f>
        <v>24.97</v>
      </c>
    </row>
    <row r="27" spans="2:8" x14ac:dyDescent="0.25">
      <c r="B27" t="s">
        <v>120</v>
      </c>
      <c r="C27" t="s">
        <v>121</v>
      </c>
      <c r="D27" s="1">
        <v>2.34</v>
      </c>
      <c r="E27">
        <v>1</v>
      </c>
      <c r="F27" s="5">
        <f>RH[[#This Row],[Ilość]]*RH[[#This Row],[Cena '[0,00']]]</f>
        <v>2.34</v>
      </c>
    </row>
    <row r="28" spans="2:8" x14ac:dyDescent="0.25">
      <c r="B28" t="s">
        <v>10</v>
      </c>
      <c r="C28" t="s">
        <v>11</v>
      </c>
      <c r="D28" s="1">
        <v>2.21</v>
      </c>
      <c r="E28">
        <v>3</v>
      </c>
      <c r="F28" s="5">
        <f>RH[[#This Row],[Ilość]]*RH[[#This Row],[Cena '[0,00']]]</f>
        <v>6.63</v>
      </c>
    </row>
    <row r="29" spans="2:8" x14ac:dyDescent="0.25">
      <c r="B29" t="s">
        <v>123</v>
      </c>
      <c r="C29" t="s">
        <v>124</v>
      </c>
      <c r="D29" s="1">
        <v>29.91</v>
      </c>
      <c r="E29">
        <v>2</v>
      </c>
      <c r="F29" s="5">
        <f>RH[[#This Row],[Ilość]]*RH[[#This Row],[Cena '[0,00']]]</f>
        <v>59.82</v>
      </c>
    </row>
    <row r="30" spans="2:8" x14ac:dyDescent="0.25">
      <c r="B30" s="11" t="s">
        <v>96</v>
      </c>
      <c r="C30" s="11" t="s">
        <v>97</v>
      </c>
      <c r="D30" s="12">
        <v>530.72</v>
      </c>
      <c r="E30" s="11">
        <v>1</v>
      </c>
      <c r="F30" s="12">
        <f>RH[[#This Row],[Ilość]]*RH[[#This Row],[Cena '[0,00']]]</f>
        <v>530.72</v>
      </c>
      <c r="G30" s="11"/>
      <c r="H30" s="11" t="s">
        <v>172</v>
      </c>
    </row>
    <row r="31" spans="2:8" x14ac:dyDescent="0.25">
      <c r="B31" s="11" t="s">
        <v>114</v>
      </c>
      <c r="C31" s="11" t="s">
        <v>115</v>
      </c>
      <c r="D31" s="12">
        <v>19.64</v>
      </c>
      <c r="E31" s="11">
        <v>1</v>
      </c>
      <c r="F31" s="12">
        <f>RH[[#This Row],[Ilość]]*RH[[#This Row],[Cena '[0,00']]]</f>
        <v>19.64</v>
      </c>
      <c r="G31" s="11"/>
      <c r="H31" s="11" t="s">
        <v>175</v>
      </c>
    </row>
    <row r="32" spans="2:8" x14ac:dyDescent="0.25">
      <c r="B32" t="s">
        <v>104</v>
      </c>
      <c r="C32" t="s">
        <v>105</v>
      </c>
      <c r="D32" s="1">
        <v>29.14</v>
      </c>
      <c r="E32">
        <v>2</v>
      </c>
      <c r="F32" s="5">
        <f>RH[[#This Row],[Ilość]]*RH[[#This Row],[Cena '[0,00']]]</f>
        <v>58.28</v>
      </c>
    </row>
    <row r="33" spans="2:8" x14ac:dyDescent="0.25">
      <c r="B33" t="s">
        <v>102</v>
      </c>
      <c r="C33" t="s">
        <v>103</v>
      </c>
      <c r="D33" s="1">
        <v>49.3</v>
      </c>
      <c r="E33">
        <v>2</v>
      </c>
      <c r="F33" s="5">
        <f>RH[[#This Row],[Ilość]]*RH[[#This Row],[Cena '[0,00']]]</f>
        <v>98.6</v>
      </c>
    </row>
    <row r="34" spans="2:8" x14ac:dyDescent="0.25">
      <c r="B34" t="s">
        <v>43</v>
      </c>
      <c r="C34" t="s">
        <v>42</v>
      </c>
      <c r="D34" s="1">
        <v>296.17</v>
      </c>
      <c r="E34">
        <v>1</v>
      </c>
      <c r="F34" s="5">
        <f>RH[[#This Row],[Ilość]]*RH[[#This Row],[Cena '[0,00']]]</f>
        <v>296.17</v>
      </c>
    </row>
    <row r="35" spans="2:8" x14ac:dyDescent="0.25">
      <c r="B35" t="s">
        <v>1</v>
      </c>
      <c r="D35" s="3"/>
      <c r="F35" s="1">
        <f>SUBTOTAL(109,RH[Łączna cena '[0,00']])</f>
        <v>5664.0600000000013</v>
      </c>
    </row>
    <row r="38" spans="2:8" x14ac:dyDescent="0.25">
      <c r="H38" s="2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L7" sqref="L7"/>
    </sheetView>
  </sheetViews>
  <sheetFormatPr defaultRowHeight="15" x14ac:dyDescent="0.25"/>
  <cols>
    <col min="1" max="1" width="8.85546875" style="6"/>
    <col min="2" max="2" width="16.5703125" customWidth="1"/>
    <col min="3" max="3" width="61.7109375" bestFit="1" customWidth="1"/>
    <col min="4" max="4" width="12.5703125" style="1" hidden="1" customWidth="1"/>
    <col min="6" max="6" width="18.28515625" style="1" hidden="1" customWidth="1"/>
    <col min="7" max="7" width="0" hidden="1" customWidth="1"/>
    <col min="8" max="8" width="42.7109375" customWidth="1"/>
  </cols>
  <sheetData>
    <row r="1" spans="1:8" x14ac:dyDescent="0.25">
      <c r="A1" s="6" t="s">
        <v>3</v>
      </c>
      <c r="B1" t="s">
        <v>4</v>
      </c>
      <c r="C1" t="s">
        <v>5</v>
      </c>
      <c r="D1" s="1" t="s">
        <v>6</v>
      </c>
      <c r="E1" t="s">
        <v>0</v>
      </c>
      <c r="F1" s="1" t="s">
        <v>7</v>
      </c>
    </row>
    <row r="2" spans="1:8" x14ac:dyDescent="0.25">
      <c r="B2" s="11">
        <v>951400</v>
      </c>
      <c r="C2" s="11" t="s">
        <v>136</v>
      </c>
      <c r="D2" s="12">
        <v>185</v>
      </c>
      <c r="E2" s="11">
        <v>1</v>
      </c>
      <c r="F2" s="12">
        <f>RB[[#This Row],[Ilość]]*RB[[#This Row],[Cena '[0,00']]]</f>
        <v>185</v>
      </c>
      <c r="G2" s="11"/>
      <c r="H2" s="11" t="s">
        <v>174</v>
      </c>
    </row>
    <row r="3" spans="1:8" x14ac:dyDescent="0.25">
      <c r="B3" t="s">
        <v>138</v>
      </c>
      <c r="C3" t="s">
        <v>137</v>
      </c>
      <c r="D3" s="1">
        <v>275</v>
      </c>
      <c r="E3">
        <v>1</v>
      </c>
      <c r="F3" s="5">
        <f>RB[[#This Row],[Ilość]]*RB[[#This Row],[Cena '[0,00']]]</f>
        <v>275</v>
      </c>
    </row>
    <row r="4" spans="1:8" x14ac:dyDescent="0.25">
      <c r="B4" t="s">
        <v>151</v>
      </c>
      <c r="C4" t="s">
        <v>152</v>
      </c>
      <c r="D4" s="1">
        <v>90.46</v>
      </c>
      <c r="E4">
        <v>3</v>
      </c>
      <c r="F4" s="5">
        <f>RB[[#This Row],[Ilość]]*RB[[#This Row],[Cena '[0,00']]]</f>
        <v>271.38</v>
      </c>
    </row>
    <row r="5" spans="1:8" x14ac:dyDescent="0.25">
      <c r="B5" t="s">
        <v>149</v>
      </c>
      <c r="C5" t="s">
        <v>150</v>
      </c>
      <c r="D5" s="1">
        <v>320.54000000000002</v>
      </c>
      <c r="E5">
        <v>1</v>
      </c>
      <c r="F5" s="5">
        <f>RB[[#This Row],[Ilość]]*RB[[#This Row],[Cena '[0,00']]]</f>
        <v>320.54000000000002</v>
      </c>
    </row>
    <row r="6" spans="1:8" x14ac:dyDescent="0.25">
      <c r="B6" s="11" t="s">
        <v>145</v>
      </c>
      <c r="C6" s="11" t="s">
        <v>146</v>
      </c>
      <c r="D6" s="12">
        <v>6.88</v>
      </c>
      <c r="E6" s="11">
        <v>8</v>
      </c>
      <c r="F6" s="12">
        <f>RB[[#This Row],[Ilość]]*RB[[#This Row],[Cena '[0,00']]]</f>
        <v>55.04</v>
      </c>
      <c r="G6" s="11"/>
      <c r="H6" s="11" t="s">
        <v>175</v>
      </c>
    </row>
    <row r="7" spans="1:8" x14ac:dyDescent="0.25">
      <c r="B7" s="11" t="s">
        <v>125</v>
      </c>
      <c r="C7" s="11" t="s">
        <v>126</v>
      </c>
      <c r="D7" s="12">
        <v>6.71</v>
      </c>
      <c r="E7" s="11">
        <v>15</v>
      </c>
      <c r="F7" s="12">
        <f>RB[[#This Row],[Ilość]]*RB[[#This Row],[Cena '[0,00']]]</f>
        <v>100.65</v>
      </c>
      <c r="G7" s="11"/>
      <c r="H7" s="11" t="s">
        <v>175</v>
      </c>
    </row>
    <row r="8" spans="1:8" x14ac:dyDescent="0.25">
      <c r="B8" s="11" t="s">
        <v>147</v>
      </c>
      <c r="C8" s="11" t="s">
        <v>148</v>
      </c>
      <c r="D8" s="12">
        <v>95.82</v>
      </c>
      <c r="E8" s="11">
        <v>5</v>
      </c>
      <c r="F8" s="12">
        <f>RB[[#This Row],[Ilość]]*RB[[#This Row],[Cena '[0,00']]]</f>
        <v>479.09999999999997</v>
      </c>
      <c r="G8" s="11"/>
      <c r="H8" s="11" t="s">
        <v>175</v>
      </c>
    </row>
    <row r="9" spans="1:8" x14ac:dyDescent="0.25">
      <c r="B9" s="11" t="s">
        <v>141</v>
      </c>
      <c r="C9" s="11" t="s">
        <v>142</v>
      </c>
      <c r="D9" s="12">
        <v>24.43</v>
      </c>
      <c r="E9" s="11">
        <v>1</v>
      </c>
      <c r="F9" s="12">
        <f>RB[[#This Row],[Ilość]]*RB[[#This Row],[Cena '[0,00']]]</f>
        <v>24.43</v>
      </c>
      <c r="G9" s="11"/>
      <c r="H9" s="11" t="s">
        <v>175</v>
      </c>
    </row>
    <row r="10" spans="1:8" x14ac:dyDescent="0.25">
      <c r="B10" t="s">
        <v>157</v>
      </c>
      <c r="C10" t="s">
        <v>158</v>
      </c>
      <c r="D10" s="1">
        <v>52.52</v>
      </c>
      <c r="E10">
        <v>1</v>
      </c>
      <c r="F10" s="5">
        <f>RB[[#This Row],[Ilość]]*RB[[#This Row],[Cena '[0,00']]]</f>
        <v>52.52</v>
      </c>
    </row>
    <row r="11" spans="1:8" x14ac:dyDescent="0.25">
      <c r="B11" t="s">
        <v>135</v>
      </c>
      <c r="C11" t="s">
        <v>122</v>
      </c>
      <c r="D11" s="1">
        <v>50</v>
      </c>
      <c r="E11">
        <v>1</v>
      </c>
      <c r="F11" s="5">
        <f>RB[[#This Row],[Ilość]]*RB[[#This Row],[Cena '[0,00']]]</f>
        <v>50</v>
      </c>
    </row>
    <row r="12" spans="1:8" x14ac:dyDescent="0.25">
      <c r="B12" t="s">
        <v>127</v>
      </c>
      <c r="C12" t="s">
        <v>128</v>
      </c>
      <c r="D12" s="1">
        <v>122.34</v>
      </c>
      <c r="E12">
        <v>1</v>
      </c>
      <c r="F12" s="5">
        <f>RB[[#This Row],[Ilość]]*RB[[#This Row],[Cena '[0,00']]]</f>
        <v>122.34</v>
      </c>
    </row>
    <row r="13" spans="1:8" x14ac:dyDescent="0.25">
      <c r="B13" t="s">
        <v>143</v>
      </c>
      <c r="C13" t="s">
        <v>144</v>
      </c>
      <c r="D13" s="1">
        <v>206.93</v>
      </c>
      <c r="E13">
        <v>1</v>
      </c>
      <c r="F13" s="5">
        <f>RB[[#This Row],[Ilość]]*RB[[#This Row],[Cena '[0,00']]]</f>
        <v>206.93</v>
      </c>
    </row>
    <row r="14" spans="1:8" x14ac:dyDescent="0.25">
      <c r="B14" t="s">
        <v>139</v>
      </c>
      <c r="C14" t="s">
        <v>140</v>
      </c>
      <c r="D14" s="1">
        <v>1085.1199999999999</v>
      </c>
      <c r="E14">
        <v>1</v>
      </c>
      <c r="F14" s="5">
        <f>RB[[#This Row],[Ilość]]*RB[[#This Row],[Cena '[0,00']]]</f>
        <v>1085.1199999999999</v>
      </c>
    </row>
    <row r="15" spans="1:8" x14ac:dyDescent="0.25">
      <c r="B15" t="s">
        <v>159</v>
      </c>
      <c r="C15" t="s">
        <v>160</v>
      </c>
      <c r="D15" s="1">
        <v>297.68</v>
      </c>
      <c r="E15">
        <v>1</v>
      </c>
      <c r="F15" s="5">
        <f>RB[[#This Row],[Ilość]]*RB[[#This Row],[Cena '[0,00']]]</f>
        <v>297.68</v>
      </c>
    </row>
    <row r="16" spans="1:8" x14ac:dyDescent="0.25">
      <c r="B16" t="s">
        <v>92</v>
      </c>
      <c r="C16" t="s">
        <v>93</v>
      </c>
      <c r="D16" s="1">
        <v>89.82</v>
      </c>
      <c r="E16">
        <v>2</v>
      </c>
      <c r="F16" s="5">
        <f>RB[[#This Row],[Ilość]]*RB[[#This Row],[Cena '[0,00']]]</f>
        <v>179.64</v>
      </c>
    </row>
    <row r="17" spans="2:6" x14ac:dyDescent="0.25">
      <c r="B17" t="s">
        <v>165</v>
      </c>
      <c r="C17" t="s">
        <v>166</v>
      </c>
      <c r="D17" s="1">
        <v>26.25</v>
      </c>
      <c r="E17">
        <v>10</v>
      </c>
      <c r="F17" s="5">
        <f>RB[[#This Row],[Ilość]]*RB[[#This Row],[Cena '[0,00']]]</f>
        <v>262.5</v>
      </c>
    </row>
    <row r="18" spans="2:6" x14ac:dyDescent="0.25">
      <c r="B18" t="s">
        <v>163</v>
      </c>
      <c r="C18" t="s">
        <v>164</v>
      </c>
      <c r="D18" s="1">
        <v>100.45</v>
      </c>
      <c r="E18">
        <v>1</v>
      </c>
      <c r="F18" s="5">
        <f>RB[[#This Row],[Ilość]]*RB[[#This Row],[Cena '[0,00']]]</f>
        <v>100.45</v>
      </c>
    </row>
    <row r="19" spans="2:6" x14ac:dyDescent="0.25">
      <c r="B19" t="s">
        <v>167</v>
      </c>
      <c r="C19" t="s">
        <v>168</v>
      </c>
      <c r="D19" s="1">
        <v>11.45</v>
      </c>
      <c r="E19">
        <v>2</v>
      </c>
      <c r="F19" s="5">
        <f>RB[[#This Row],[Ilość]]*RB[[#This Row],[Cena '[0,00']]]</f>
        <v>22.9</v>
      </c>
    </row>
    <row r="20" spans="2:6" x14ac:dyDescent="0.25">
      <c r="B20" t="s">
        <v>86</v>
      </c>
      <c r="C20" t="s">
        <v>87</v>
      </c>
      <c r="D20" s="1">
        <v>65.34</v>
      </c>
      <c r="E20">
        <v>1</v>
      </c>
      <c r="F20" s="5">
        <f>RB[[#This Row],[Ilość]]*RB[[#This Row],[Cena '[0,00']]]</f>
        <v>65.34</v>
      </c>
    </row>
    <row r="21" spans="2:6" x14ac:dyDescent="0.25">
      <c r="B21" t="s">
        <v>161</v>
      </c>
      <c r="C21" t="s">
        <v>162</v>
      </c>
      <c r="D21" s="1">
        <v>31.5</v>
      </c>
      <c r="E21">
        <v>1</v>
      </c>
      <c r="F21" s="5">
        <f>RB[[#This Row],[Ilość]]*RB[[#This Row],[Cena '[0,00']]]</f>
        <v>31.5</v>
      </c>
    </row>
    <row r="22" spans="2:6" x14ac:dyDescent="0.25">
      <c r="B22" t="s">
        <v>133</v>
      </c>
      <c r="C22" t="s">
        <v>134</v>
      </c>
      <c r="D22" s="1">
        <v>19.5</v>
      </c>
      <c r="E22">
        <v>7</v>
      </c>
      <c r="F22" s="5">
        <f>RB[[#This Row],[Ilość]]*RB[[#This Row],[Cena '[0,00']]]</f>
        <v>136.5</v>
      </c>
    </row>
    <row r="23" spans="2:6" x14ac:dyDescent="0.25">
      <c r="B23" t="s">
        <v>129</v>
      </c>
      <c r="C23" t="s">
        <v>130</v>
      </c>
      <c r="D23" s="1">
        <v>1.2</v>
      </c>
      <c r="E23">
        <v>20</v>
      </c>
      <c r="F23" s="5">
        <f>RB[[#This Row],[Ilość]]*RB[[#This Row],[Cena '[0,00']]]</f>
        <v>24</v>
      </c>
    </row>
    <row r="24" spans="2:6" x14ac:dyDescent="0.25">
      <c r="B24" t="s">
        <v>131</v>
      </c>
      <c r="C24" t="s">
        <v>132</v>
      </c>
      <c r="D24" s="1">
        <v>1.24</v>
      </c>
      <c r="E24">
        <v>20</v>
      </c>
      <c r="F24" s="5">
        <f>RB[[#This Row],[Ilość]]*RB[[#This Row],[Cena '[0,00']]]</f>
        <v>24.8</v>
      </c>
    </row>
    <row r="25" spans="2:6" x14ac:dyDescent="0.25">
      <c r="B25" t="s">
        <v>118</v>
      </c>
      <c r="C25" t="s">
        <v>119</v>
      </c>
      <c r="D25" s="1">
        <v>8.33</v>
      </c>
      <c r="E25">
        <v>1</v>
      </c>
      <c r="F25" s="5">
        <f>RB[[#This Row],[Ilość]]*RB[[#This Row],[Cena '[0,00']]]</f>
        <v>8.33</v>
      </c>
    </row>
    <row r="26" spans="2:6" x14ac:dyDescent="0.25">
      <c r="B26" t="s">
        <v>112</v>
      </c>
      <c r="C26" t="s">
        <v>113</v>
      </c>
      <c r="D26" s="1">
        <v>24.97</v>
      </c>
      <c r="E26">
        <v>1</v>
      </c>
      <c r="F26" s="5">
        <f>RB[[#This Row],[Ilość]]*RB[[#This Row],[Cena '[0,00']]]</f>
        <v>24.97</v>
      </c>
    </row>
    <row r="27" spans="2:6" x14ac:dyDescent="0.25">
      <c r="B27" t="s">
        <v>155</v>
      </c>
      <c r="C27" t="s">
        <v>156</v>
      </c>
      <c r="D27" s="1">
        <v>17.649999999999999</v>
      </c>
      <c r="E27">
        <v>2</v>
      </c>
      <c r="F27" s="5">
        <f>RB[[#This Row],[Ilość]]*RB[[#This Row],[Cena '[0,00']]]</f>
        <v>35.299999999999997</v>
      </c>
    </row>
    <row r="28" spans="2:6" x14ac:dyDescent="0.25">
      <c r="B28" t="s">
        <v>61</v>
      </c>
      <c r="C28" t="s">
        <v>62</v>
      </c>
      <c r="D28" s="1">
        <v>51.06</v>
      </c>
      <c r="E28">
        <v>4</v>
      </c>
      <c r="F28" s="5">
        <f>RB[[#This Row],[Ilość]]*RB[[#This Row],[Cena '[0,00']]]</f>
        <v>204.24</v>
      </c>
    </row>
    <row r="29" spans="2:6" x14ac:dyDescent="0.25">
      <c r="B29" t="s">
        <v>120</v>
      </c>
      <c r="C29" t="s">
        <v>121</v>
      </c>
      <c r="D29" s="1">
        <v>2.34</v>
      </c>
      <c r="E29">
        <v>1</v>
      </c>
      <c r="F29" s="5">
        <f>RB[[#This Row],[Ilość]]*RB[[#This Row],[Cena '[0,00']]]</f>
        <v>2.34</v>
      </c>
    </row>
    <row r="30" spans="2:6" x14ac:dyDescent="0.25">
      <c r="B30" t="s">
        <v>10</v>
      </c>
      <c r="C30" t="s">
        <v>11</v>
      </c>
      <c r="D30" s="1">
        <v>2.21</v>
      </c>
      <c r="E30">
        <v>3</v>
      </c>
      <c r="F30" s="5">
        <f>RB[[#This Row],[Ilość]]*RB[[#This Row],[Cena '[0,00']]]</f>
        <v>6.63</v>
      </c>
    </row>
    <row r="31" spans="2:6" x14ac:dyDescent="0.25">
      <c r="B31" t="s">
        <v>63</v>
      </c>
      <c r="C31" t="s">
        <v>64</v>
      </c>
      <c r="D31" s="1">
        <v>3.18</v>
      </c>
      <c r="E31">
        <v>8</v>
      </c>
      <c r="F31" s="5">
        <f>RB[[#This Row],[Ilość]]*RB[[#This Row],[Cena '[0,00']]]</f>
        <v>25.44</v>
      </c>
    </row>
    <row r="32" spans="2:6" x14ac:dyDescent="0.25">
      <c r="B32" t="s">
        <v>80</v>
      </c>
      <c r="C32" t="s">
        <v>81</v>
      </c>
      <c r="D32" s="1">
        <v>3.18</v>
      </c>
      <c r="E32">
        <v>3</v>
      </c>
      <c r="F32" s="5">
        <f>RB[[#This Row],[Ilość]]*RB[[#This Row],[Cena '[0,00']]]</f>
        <v>9.5400000000000009</v>
      </c>
    </row>
    <row r="33" spans="2:8" x14ac:dyDescent="0.25">
      <c r="B33" t="s">
        <v>153</v>
      </c>
      <c r="C33" t="s">
        <v>154</v>
      </c>
      <c r="D33" s="1">
        <v>3.18</v>
      </c>
      <c r="E33">
        <v>3</v>
      </c>
      <c r="F33" s="5">
        <f>RB[[#This Row],[Ilość]]*RB[[#This Row],[Cena '[0,00']]]</f>
        <v>9.5400000000000009</v>
      </c>
    </row>
    <row r="34" spans="2:8" x14ac:dyDescent="0.25">
      <c r="B34" s="11" t="s">
        <v>114</v>
      </c>
      <c r="C34" s="11" t="s">
        <v>115</v>
      </c>
      <c r="D34" s="12">
        <v>19.64</v>
      </c>
      <c r="E34" s="11">
        <v>1</v>
      </c>
      <c r="F34" s="12">
        <f>RB[[#This Row],[Ilość]]*RB[[#This Row],[Cena '[0,00']]]</f>
        <v>19.64</v>
      </c>
      <c r="G34" s="11"/>
      <c r="H34" s="11" t="s">
        <v>175</v>
      </c>
    </row>
    <row r="35" spans="2:8" x14ac:dyDescent="0.25">
      <c r="B35" t="s">
        <v>1</v>
      </c>
      <c r="D35" s="3"/>
      <c r="F35" s="7">
        <f>SUBTOTAL(109,RB[Łączna cena '[0,00']])</f>
        <v>4719.33</v>
      </c>
    </row>
  </sheetData>
  <printOptions horizontalCentered="1"/>
  <pageMargins left="0.31496062992125984" right="0.11811023622047245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ZK1+ZK2</vt:lpstr>
      <vt:lpstr>ZK3+ZK4</vt:lpstr>
      <vt:lpstr>RH</vt:lpstr>
      <vt:lpstr>RB</vt:lpstr>
      <vt:lpstr>'RB'!Obszar_wydruku</vt:lpstr>
      <vt:lpstr>'RH'!Obszar_wydruku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Eugeniusz Chimoroda</dc:creator>
  <cp:lastModifiedBy>Piotr Kaczmarek</cp:lastModifiedBy>
  <cp:lastPrinted>2022-08-30T15:29:59Z</cp:lastPrinted>
  <dcterms:created xsi:type="dcterms:W3CDTF">2021-05-25T08:17:44Z</dcterms:created>
  <dcterms:modified xsi:type="dcterms:W3CDTF">2022-08-30T15:30:10Z</dcterms:modified>
</cp:coreProperties>
</file>